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05" yWindow="1845" windowWidth="15150" windowHeight="6240"/>
  </bookViews>
  <sheets>
    <sheet name="PL MARTIE" sheetId="3" r:id="rId1"/>
  </sheets>
  <definedNames>
    <definedName name="_xlnm.Print_Titles" localSheetId="0">'PL MARTIE'!$5:$7</definedName>
  </definedNames>
  <calcPr calcId="144525"/>
</workbook>
</file>

<file path=xl/calcChain.xml><?xml version="1.0" encoding="utf-8"?>
<calcChain xmlns="http://schemas.openxmlformats.org/spreadsheetml/2006/main">
  <c r="P69" i="3" l="1"/>
  <c r="P49" i="3"/>
  <c r="J49" i="3"/>
  <c r="J47" i="3"/>
  <c r="J40" i="3"/>
  <c r="J37" i="3"/>
  <c r="J59" i="3"/>
  <c r="J56" i="3"/>
  <c r="J90" i="3"/>
  <c r="J79" i="3"/>
  <c r="J82" i="3"/>
  <c r="L13" i="3" l="1"/>
  <c r="L16" i="3"/>
  <c r="L20" i="3"/>
  <c r="L25" i="3"/>
  <c r="L28" i="3"/>
  <c r="L31" i="3"/>
  <c r="L34" i="3"/>
  <c r="L37" i="3"/>
  <c r="L40" i="3"/>
  <c r="L44" i="3"/>
  <c r="L47" i="3"/>
  <c r="L49" i="3"/>
  <c r="L52" i="3"/>
  <c r="L54" i="3"/>
  <c r="L56" i="3"/>
  <c r="L59" i="3"/>
  <c r="L61" i="3"/>
  <c r="L64" i="3"/>
  <c r="L67" i="3"/>
  <c r="L69" i="3"/>
  <c r="L74" i="3"/>
  <c r="L77" i="3"/>
  <c r="L79" i="3"/>
  <c r="L82" i="3"/>
  <c r="L84" i="3"/>
  <c r="L87" i="3"/>
  <c r="L90" i="3"/>
  <c r="L93" i="3" l="1"/>
  <c r="Q91" i="3"/>
  <c r="Q92" i="3" s="1"/>
  <c r="Q88" i="3"/>
  <c r="Q83" i="3"/>
  <c r="Q80" i="3"/>
  <c r="Q78" i="3"/>
  <c r="Q75" i="3"/>
  <c r="Q73" i="3"/>
  <c r="Q72" i="3"/>
  <c r="Q71" i="3"/>
  <c r="Q70" i="3"/>
  <c r="Q68" i="3"/>
  <c r="Q66" i="3"/>
  <c r="Q65" i="3"/>
  <c r="Q63" i="3"/>
  <c r="Q62" i="3"/>
  <c r="Q60" i="3"/>
  <c r="Q57" i="3"/>
  <c r="Q55" i="3"/>
  <c r="Q56" i="3" s="1"/>
  <c r="Q51" i="3"/>
  <c r="Q50" i="3"/>
  <c r="Q48" i="3"/>
  <c r="Q45" i="3"/>
  <c r="Q43" i="3"/>
  <c r="Q42" i="3"/>
  <c r="Q41" i="3"/>
  <c r="Q38" i="3"/>
  <c r="Q36" i="3"/>
  <c r="Q35" i="3"/>
  <c r="Q33" i="3"/>
  <c r="Q32" i="3"/>
  <c r="Q29" i="3"/>
  <c r="Q27" i="3"/>
  <c r="Q26" i="3"/>
  <c r="Q24" i="3"/>
  <c r="Q23" i="3"/>
  <c r="Q22" i="3"/>
  <c r="Q21" i="3"/>
  <c r="Q18" i="3"/>
  <c r="Q17" i="3"/>
  <c r="Q15" i="3"/>
  <c r="Q14" i="3"/>
  <c r="Q9" i="3"/>
  <c r="Q10" i="3"/>
  <c r="Q11" i="3"/>
  <c r="Q12" i="3"/>
  <c r="Q8" i="3"/>
  <c r="K20" i="3"/>
  <c r="M20" i="3"/>
  <c r="N20" i="3"/>
  <c r="R74" i="3"/>
  <c r="P74" i="3"/>
  <c r="O74" i="3"/>
  <c r="N74" i="3"/>
  <c r="M74" i="3"/>
  <c r="K74" i="3"/>
  <c r="J74" i="3"/>
  <c r="I74" i="3"/>
  <c r="F74" i="3"/>
  <c r="R67" i="3"/>
  <c r="P67" i="3"/>
  <c r="O67" i="3"/>
  <c r="N67" i="3"/>
  <c r="M67" i="3"/>
  <c r="K67" i="3"/>
  <c r="J67" i="3"/>
  <c r="I67" i="3"/>
  <c r="F67" i="3"/>
  <c r="R64" i="3"/>
  <c r="P64" i="3"/>
  <c r="O64" i="3"/>
  <c r="N64" i="3"/>
  <c r="M64" i="3"/>
  <c r="K64" i="3"/>
  <c r="J64" i="3"/>
  <c r="I64" i="3"/>
  <c r="F64" i="3"/>
  <c r="J61" i="3"/>
  <c r="R61" i="3"/>
  <c r="P61" i="3"/>
  <c r="O61" i="3"/>
  <c r="N61" i="3"/>
  <c r="M61" i="3"/>
  <c r="K61" i="3"/>
  <c r="I61" i="3"/>
  <c r="F61" i="3"/>
  <c r="J52" i="3"/>
  <c r="R44" i="3"/>
  <c r="P44" i="3"/>
  <c r="O44" i="3"/>
  <c r="N44" i="3"/>
  <c r="M44" i="3"/>
  <c r="K44" i="3"/>
  <c r="J44" i="3"/>
  <c r="I44" i="3"/>
  <c r="R34" i="3"/>
  <c r="P34" i="3"/>
  <c r="O34" i="3"/>
  <c r="N34" i="3"/>
  <c r="M34" i="3"/>
  <c r="K34" i="3"/>
  <c r="J34" i="3"/>
  <c r="I34" i="3"/>
  <c r="R28" i="3"/>
  <c r="P28" i="3"/>
  <c r="O28" i="3"/>
  <c r="N28" i="3"/>
  <c r="M28" i="3"/>
  <c r="K28" i="3"/>
  <c r="J28" i="3"/>
  <c r="I28" i="3"/>
  <c r="F28" i="3"/>
  <c r="R25" i="3"/>
  <c r="P25" i="3"/>
  <c r="O25" i="3"/>
  <c r="N25" i="3"/>
  <c r="M25" i="3"/>
  <c r="K25" i="3"/>
  <c r="J25" i="3"/>
  <c r="I25" i="3"/>
  <c r="F25" i="3"/>
  <c r="F34" i="3"/>
  <c r="Q61" i="3" l="1"/>
  <c r="Q28" i="3"/>
  <c r="Q34" i="3"/>
  <c r="Q44" i="3"/>
  <c r="Q64" i="3"/>
  <c r="Q67" i="3"/>
  <c r="Q25" i="3"/>
  <c r="Q74" i="3"/>
  <c r="R16" i="3"/>
  <c r="Q16" i="3"/>
  <c r="P16" i="3"/>
  <c r="O16" i="3"/>
  <c r="N16" i="3"/>
  <c r="M16" i="3"/>
  <c r="K16" i="3"/>
  <c r="J16" i="3"/>
  <c r="I16" i="3"/>
  <c r="F16" i="3"/>
  <c r="R92" i="3" l="1"/>
  <c r="N92" i="3"/>
  <c r="J92" i="3"/>
  <c r="I92" i="3"/>
  <c r="F92" i="3"/>
  <c r="R90" i="3"/>
  <c r="P90" i="3"/>
  <c r="O90" i="3"/>
  <c r="N90" i="3"/>
  <c r="M90" i="3"/>
  <c r="K90" i="3"/>
  <c r="I90" i="3"/>
  <c r="F90" i="3"/>
  <c r="Q89" i="3"/>
  <c r="Q90" i="3" s="1"/>
  <c r="R87" i="3"/>
  <c r="P87" i="3"/>
  <c r="O87" i="3"/>
  <c r="N87" i="3"/>
  <c r="K87" i="3"/>
  <c r="J87" i="3"/>
  <c r="I87" i="3"/>
  <c r="F87" i="3"/>
  <c r="Q86" i="3"/>
  <c r="Q87" i="3" s="1"/>
  <c r="R84" i="3"/>
  <c r="Q84" i="3"/>
  <c r="P84" i="3"/>
  <c r="O84" i="3"/>
  <c r="N84" i="3"/>
  <c r="M84" i="3"/>
  <c r="K84" i="3"/>
  <c r="J84" i="3"/>
  <c r="I84" i="3"/>
  <c r="F84" i="3"/>
  <c r="R82" i="3"/>
  <c r="P82" i="3"/>
  <c r="O82" i="3"/>
  <c r="N82" i="3"/>
  <c r="M82" i="3"/>
  <c r="K82" i="3"/>
  <c r="I82" i="3"/>
  <c r="F82" i="3"/>
  <c r="Q81" i="3"/>
  <c r="Q82" i="3" s="1"/>
  <c r="R79" i="3"/>
  <c r="Q79" i="3"/>
  <c r="P79" i="3"/>
  <c r="O79" i="3"/>
  <c r="N79" i="3"/>
  <c r="M79" i="3"/>
  <c r="K79" i="3"/>
  <c r="I79" i="3"/>
  <c r="F79" i="3"/>
  <c r="R77" i="3"/>
  <c r="P77" i="3"/>
  <c r="O77" i="3"/>
  <c r="N77" i="3"/>
  <c r="M77" i="3"/>
  <c r="K77" i="3"/>
  <c r="J77" i="3"/>
  <c r="I77" i="3"/>
  <c r="F77" i="3"/>
  <c r="Q77" i="3"/>
  <c r="R69" i="3"/>
  <c r="Q69" i="3"/>
  <c r="O69" i="3"/>
  <c r="N69" i="3"/>
  <c r="M69" i="3"/>
  <c r="K69" i="3"/>
  <c r="J69" i="3"/>
  <c r="I69" i="3"/>
  <c r="F69" i="3"/>
  <c r="R59" i="3"/>
  <c r="P59" i="3"/>
  <c r="O59" i="3"/>
  <c r="N59" i="3"/>
  <c r="M59" i="3"/>
  <c r="K59" i="3"/>
  <c r="I59" i="3"/>
  <c r="F59" i="3"/>
  <c r="Q58" i="3"/>
  <c r="Q59" i="3" s="1"/>
  <c r="R56" i="3"/>
  <c r="P56" i="3"/>
  <c r="O56" i="3"/>
  <c r="N56" i="3"/>
  <c r="M56" i="3"/>
  <c r="K56" i="3"/>
  <c r="I56" i="3"/>
  <c r="F56" i="3"/>
  <c r="P54" i="3"/>
  <c r="O54" i="3"/>
  <c r="K54" i="3"/>
  <c r="I54" i="3"/>
  <c r="F54" i="3"/>
  <c r="Q53" i="3"/>
  <c r="Q54" i="3" s="1"/>
  <c r="R52" i="3"/>
  <c r="P52" i="3"/>
  <c r="O52" i="3"/>
  <c r="N52" i="3"/>
  <c r="M52" i="3"/>
  <c r="K52" i="3"/>
  <c r="I52" i="3"/>
  <c r="F52" i="3"/>
  <c r="Q52" i="3"/>
  <c r="R49" i="3"/>
  <c r="O49" i="3"/>
  <c r="N49" i="3"/>
  <c r="M49" i="3"/>
  <c r="K49" i="3"/>
  <c r="I49" i="3"/>
  <c r="F49" i="3"/>
  <c r="Q49" i="3"/>
  <c r="R47" i="3"/>
  <c r="P47" i="3"/>
  <c r="O47" i="3"/>
  <c r="N47" i="3"/>
  <c r="M47" i="3"/>
  <c r="K47" i="3"/>
  <c r="I47" i="3"/>
  <c r="F47" i="3"/>
  <c r="Q46" i="3"/>
  <c r="Q47" i="3" s="1"/>
  <c r="F44" i="3"/>
  <c r="R40" i="3"/>
  <c r="P40" i="3"/>
  <c r="O40" i="3"/>
  <c r="N40" i="3"/>
  <c r="M40" i="3"/>
  <c r="K40" i="3"/>
  <c r="I40" i="3"/>
  <c r="F40" i="3"/>
  <c r="R37" i="3"/>
  <c r="Q37" i="3"/>
  <c r="P37" i="3"/>
  <c r="O37" i="3"/>
  <c r="N37" i="3"/>
  <c r="M37" i="3"/>
  <c r="K37" i="3"/>
  <c r="I37" i="3"/>
  <c r="F37" i="3"/>
  <c r="R31" i="3"/>
  <c r="P31" i="3"/>
  <c r="O31" i="3"/>
  <c r="N31" i="3"/>
  <c r="M31" i="3"/>
  <c r="K31" i="3"/>
  <c r="J31" i="3"/>
  <c r="I31" i="3"/>
  <c r="F31" i="3"/>
  <c r="Q31" i="3"/>
  <c r="R20" i="3"/>
  <c r="Q20" i="3"/>
  <c r="P20" i="3"/>
  <c r="O20" i="3"/>
  <c r="J20" i="3"/>
  <c r="J93" i="3" s="1"/>
  <c r="I20" i="3"/>
  <c r="F20" i="3"/>
  <c r="R13" i="3"/>
  <c r="Q13" i="3"/>
  <c r="P13" i="3"/>
  <c r="P93" i="3" s="1"/>
  <c r="O13" i="3"/>
  <c r="O93" i="3" s="1"/>
  <c r="N13" i="3"/>
  <c r="N93" i="3" s="1"/>
  <c r="M13" i="3"/>
  <c r="M93" i="3" s="1"/>
  <c r="K13" i="3"/>
  <c r="K93" i="3" s="1"/>
  <c r="J13" i="3"/>
  <c r="I13" i="3"/>
  <c r="F13" i="3"/>
  <c r="F93" i="3" l="1"/>
  <c r="R93" i="3"/>
  <c r="I93" i="3"/>
  <c r="Q40" i="3"/>
  <c r="Q93" i="3" s="1"/>
</calcChain>
</file>

<file path=xl/sharedStrings.xml><?xml version="1.0" encoding="utf-8"?>
<sst xmlns="http://schemas.openxmlformats.org/spreadsheetml/2006/main" count="181" uniqueCount="119">
  <si>
    <t>Ionescu Marius</t>
  </si>
  <si>
    <t xml:space="preserve"> </t>
  </si>
  <si>
    <t>intocmit</t>
  </si>
  <si>
    <t>Ec. Adriana Hluhaniuc</t>
  </si>
  <si>
    <t>Preşedinte - Director general</t>
  </si>
  <si>
    <t xml:space="preserve">TOTAL GENERAL </t>
  </si>
  <si>
    <t>TOTAL</t>
  </si>
  <si>
    <t>ATOMEDICAL VEST</t>
  </si>
  <si>
    <t xml:space="preserve">LINDE GAZ </t>
  </si>
  <si>
    <t>BIOSINTEX</t>
  </si>
  <si>
    <t>NEWMEDICS</t>
  </si>
  <si>
    <t>AUDIO NOVA</t>
  </si>
  <si>
    <t>ROMSOUND</t>
  </si>
  <si>
    <t>MOTIVATION</t>
  </si>
  <si>
    <t>plata</t>
  </si>
  <si>
    <t>RON</t>
  </si>
  <si>
    <t>suma</t>
  </si>
  <si>
    <t xml:space="preserve">data </t>
  </si>
  <si>
    <t>numar</t>
  </si>
  <si>
    <t>Suma de plata</t>
  </si>
  <si>
    <t>Retineri</t>
  </si>
  <si>
    <t>Refuz</t>
  </si>
  <si>
    <t>Factura</t>
  </si>
  <si>
    <t>Beneficiar</t>
  </si>
  <si>
    <t>Nr.crt</t>
  </si>
  <si>
    <t>CAS Maramures</t>
  </si>
  <si>
    <t>PAUL HARTMANN</t>
  </si>
  <si>
    <t>MESSER</t>
  </si>
  <si>
    <t>CLARFON</t>
  </si>
  <si>
    <t xml:space="preserve">Ramas de </t>
  </si>
  <si>
    <t>PROTETIKA</t>
  </si>
  <si>
    <t>ORTOTECH</t>
  </si>
  <si>
    <t>ORTOPEDICA</t>
  </si>
  <si>
    <t xml:space="preserve">Platit </t>
  </si>
  <si>
    <t>ORTOPROFIL</t>
  </si>
  <si>
    <t>DISTRIBUTION</t>
  </si>
  <si>
    <t>popriri</t>
  </si>
  <si>
    <t>VALDOMEDICA</t>
  </si>
  <si>
    <t>ficiarului</t>
  </si>
  <si>
    <t>rate bene</t>
  </si>
  <si>
    <t>Suma dato -</t>
  </si>
  <si>
    <t>PHARMA TELNET</t>
  </si>
  <si>
    <t>AGENT MEDICAL</t>
  </si>
  <si>
    <t>OSTEOPHARM</t>
  </si>
  <si>
    <t>THERANOVA PROTEZARE</t>
  </si>
  <si>
    <t>inregis-</t>
  </si>
  <si>
    <t>trare</t>
  </si>
  <si>
    <t>data</t>
  </si>
  <si>
    <t>MEDICA M3</t>
  </si>
  <si>
    <t>AUDIOGRAM</t>
  </si>
  <si>
    <t>08-01-2020</t>
  </si>
  <si>
    <t>noi. 2019</t>
  </si>
  <si>
    <t>ERP</t>
  </si>
  <si>
    <t xml:space="preserve">trimis </t>
  </si>
  <si>
    <t>trimis</t>
  </si>
  <si>
    <t>ian. 2020</t>
  </si>
  <si>
    <t>BEST MEDIC</t>
  </si>
  <si>
    <t>9</t>
  </si>
  <si>
    <t>172491</t>
  </si>
  <si>
    <t>172492</t>
  </si>
  <si>
    <t>ANCEU</t>
  </si>
  <si>
    <t>478</t>
  </si>
  <si>
    <t>31-01-2020</t>
  </si>
  <si>
    <t>10-02-2020</t>
  </si>
  <si>
    <t>1530741</t>
  </si>
  <si>
    <t>CJ00003</t>
  </si>
  <si>
    <t>BSX211708</t>
  </si>
  <si>
    <t>CLOF03904</t>
  </si>
  <si>
    <t>11205</t>
  </si>
  <si>
    <t>11-02-2020</t>
  </si>
  <si>
    <t>1000069069</t>
  </si>
  <si>
    <t>1000069066</t>
  </si>
  <si>
    <t>1619</t>
  </si>
  <si>
    <t>84088</t>
  </si>
  <si>
    <t>84087</t>
  </si>
  <si>
    <t>84086</t>
  </si>
  <si>
    <t>84085</t>
  </si>
  <si>
    <t>83594</t>
  </si>
  <si>
    <t>MSNMM 40</t>
  </si>
  <si>
    <t>110</t>
  </si>
  <si>
    <t>84</t>
  </si>
  <si>
    <t>8960282188</t>
  </si>
  <si>
    <t>320200058</t>
  </si>
  <si>
    <t>320200095</t>
  </si>
  <si>
    <t>320200091</t>
  </si>
  <si>
    <t>27397</t>
  </si>
  <si>
    <t>27396</t>
  </si>
  <si>
    <t>15-01-2020</t>
  </si>
  <si>
    <t>OD2020005</t>
  </si>
  <si>
    <t>FEORP00011740</t>
  </si>
  <si>
    <t>1200769</t>
  </si>
  <si>
    <t>2400530</t>
  </si>
  <si>
    <t>1116775390</t>
  </si>
  <si>
    <t>520</t>
  </si>
  <si>
    <t>PP 714</t>
  </si>
  <si>
    <t>339</t>
  </si>
  <si>
    <t>febr</t>
  </si>
  <si>
    <t>mar 2020</t>
  </si>
  <si>
    <t>03937</t>
  </si>
  <si>
    <t>489</t>
  </si>
  <si>
    <t xml:space="preserve">       Director executiv - Direcţia Economică</t>
  </si>
  <si>
    <t xml:space="preserve">      Ec. Carmen Prodan</t>
  </si>
  <si>
    <r>
      <t xml:space="preserve">trimis </t>
    </r>
    <r>
      <rPr>
        <b/>
        <sz val="10"/>
        <rFont val="Arial"/>
        <family val="2"/>
        <charset val="238"/>
      </rPr>
      <t xml:space="preserve"> </t>
    </r>
  </si>
  <si>
    <t>ADAPTARE  RECUPERARE</t>
  </si>
  <si>
    <t>MESSER HOME CARE</t>
  </si>
  <si>
    <t>PROTMED PROTETIKA</t>
  </si>
  <si>
    <t>EUROMEDICAL  DISTRIUTION</t>
  </si>
  <si>
    <t>Centralizatorul facturilor aferente dispozitivelor medicale platite in luna aprilie 2020</t>
  </si>
  <si>
    <t>174222</t>
  </si>
  <si>
    <t>172500</t>
  </si>
  <si>
    <t>apr 2020</t>
  </si>
  <si>
    <t>MED SERVICES NEUROLOGY</t>
  </si>
  <si>
    <t>MEDICAL EXPRESS</t>
  </si>
  <si>
    <t xml:space="preserve">  Director executiv Directia contractare</t>
  </si>
  <si>
    <t>Sef serviciu</t>
  </si>
  <si>
    <t>ec.Blaga Gabriela</t>
  </si>
  <si>
    <t>Nr.</t>
  </si>
  <si>
    <t>ec. Camelia Stretea</t>
  </si>
  <si>
    <t>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</si>
</sst>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lei&quot;_-;\-* #,##0.00\ &quot;lei&quot;_-;_-* &quot;-&quot;??\ &quot;lei&quot;_-;_-@_-"/>
    <numFmt numFmtId="164" formatCode="#,##0_ ;\-#,##0\ "/>
  </numFmts>
  <fonts count="2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1"/>
      <name val="Arial"/>
      <family val="2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</font>
    <font>
      <b/>
      <sz val="11"/>
      <name val="Times New Roman"/>
      <family val="1"/>
    </font>
    <font>
      <sz val="11"/>
      <name val="Calibri"/>
      <family val="2"/>
      <charset val="238"/>
      <scheme val="minor"/>
    </font>
    <font>
      <b/>
      <sz val="10"/>
      <name val="Arial"/>
      <family val="2"/>
    </font>
    <font>
      <sz val="10"/>
      <color theme="1"/>
      <name val="Calibri"/>
      <family val="2"/>
      <charset val="238"/>
      <scheme val="minor"/>
    </font>
    <font>
      <sz val="11"/>
      <name val="Arial"/>
      <family val="2"/>
    </font>
    <font>
      <sz val="11"/>
      <name val="Times New Roman"/>
      <family val="1"/>
    </font>
    <font>
      <sz val="1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b/>
      <sz val="1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11"/>
      <color theme="1"/>
      <name val="Arial"/>
      <family val="2"/>
    </font>
    <font>
      <b/>
      <sz val="10"/>
      <name val="Arial"/>
      <family val="2"/>
      <charset val="238"/>
    </font>
    <font>
      <sz val="11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0" fontId="1" fillId="0" borderId="0"/>
    <xf numFmtId="0" fontId="1" fillId="0" borderId="0"/>
  </cellStyleXfs>
  <cellXfs count="151">
    <xf numFmtId="0" fontId="0" fillId="0" borderId="0" xfId="0"/>
    <xf numFmtId="0" fontId="0" fillId="2" borderId="0" xfId="0" applyFill="1"/>
    <xf numFmtId="0" fontId="1" fillId="2" borderId="0" xfId="0" applyFont="1" applyFill="1"/>
    <xf numFmtId="0" fontId="2" fillId="2" borderId="0" xfId="2" applyFont="1" applyFill="1" applyAlignment="1"/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5" fillId="2" borderId="0" xfId="2" applyFont="1" applyFill="1" applyAlignment="1"/>
    <xf numFmtId="0" fontId="6" fillId="2" borderId="0" xfId="0" applyFont="1" applyFill="1"/>
    <xf numFmtId="0" fontId="0" fillId="2" borderId="1" xfId="0" applyFill="1" applyBorder="1"/>
    <xf numFmtId="4" fontId="0" fillId="2" borderId="7" xfId="0" applyNumberFormat="1" applyFill="1" applyBorder="1" applyAlignment="1">
      <alignment horizontal="right"/>
    </xf>
    <xf numFmtId="4" fontId="0" fillId="2" borderId="0" xfId="0" applyNumberFormat="1" applyFill="1" applyBorder="1" applyAlignment="1">
      <alignment horizontal="right"/>
    </xf>
    <xf numFmtId="1" fontId="0" fillId="2" borderId="0" xfId="0" applyNumberFormat="1" applyFill="1"/>
    <xf numFmtId="0" fontId="8" fillId="2" borderId="0" xfId="0" applyFont="1" applyFill="1"/>
    <xf numFmtId="0" fontId="0" fillId="2" borderId="0" xfId="0" applyFont="1" applyFill="1"/>
    <xf numFmtId="0" fontId="9" fillId="2" borderId="0" xfId="0" applyFont="1" applyFill="1"/>
    <xf numFmtId="1" fontId="0" fillId="2" borderId="0" xfId="0" applyNumberFormat="1" applyFont="1" applyFill="1"/>
    <xf numFmtId="0" fontId="6" fillId="2" borderId="1" xfId="0" applyFont="1" applyFill="1" applyBorder="1"/>
    <xf numFmtId="2" fontId="6" fillId="2" borderId="1" xfId="0" applyNumberFormat="1" applyFont="1" applyFill="1" applyBorder="1"/>
    <xf numFmtId="2" fontId="10" fillId="2" borderId="1" xfId="0" applyNumberFormat="1" applyFont="1" applyFill="1" applyBorder="1"/>
    <xf numFmtId="0" fontId="0" fillId="2" borderId="1" xfId="0" applyFont="1" applyFill="1" applyBorder="1"/>
    <xf numFmtId="0" fontId="2" fillId="2" borderId="1" xfId="2" applyFont="1" applyFill="1" applyBorder="1" applyAlignment="1">
      <alignment horizontal="center" vertical="center" wrapText="1"/>
    </xf>
    <xf numFmtId="0" fontId="10" fillId="2" borderId="1" xfId="0" applyFont="1" applyFill="1" applyBorder="1"/>
    <xf numFmtId="14" fontId="10" fillId="2" borderId="1" xfId="0" applyNumberFormat="1" applyFont="1" applyFill="1" applyBorder="1"/>
    <xf numFmtId="2" fontId="5" fillId="2" borderId="1" xfId="2" applyNumberFormat="1" applyFont="1" applyFill="1" applyBorder="1"/>
    <xf numFmtId="1" fontId="6" fillId="2" borderId="1" xfId="0" applyNumberFormat="1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10" fillId="2" borderId="1" xfId="3" applyFont="1" applyFill="1" applyBorder="1"/>
    <xf numFmtId="0" fontId="10" fillId="2" borderId="1" xfId="3" applyFont="1" applyFill="1" applyBorder="1" applyAlignment="1">
      <alignment horizontal="center"/>
    </xf>
    <xf numFmtId="2" fontId="5" fillId="2" borderId="1" xfId="3" applyNumberFormat="1" applyFont="1" applyFill="1" applyBorder="1"/>
    <xf numFmtId="1" fontId="5" fillId="2" borderId="1" xfId="3" applyNumberFormat="1" applyFont="1" applyFill="1" applyBorder="1"/>
    <xf numFmtId="0" fontId="2" fillId="2" borderId="1" xfId="3" applyFont="1" applyFill="1" applyBorder="1" applyAlignment="1">
      <alignment horizontal="center" vertical="center" wrapText="1"/>
    </xf>
    <xf numFmtId="1" fontId="10" fillId="2" borderId="1" xfId="0" applyNumberFormat="1" applyFont="1" applyFill="1" applyBorder="1"/>
    <xf numFmtId="2" fontId="5" fillId="2" borderId="0" xfId="3" applyNumberFormat="1" applyFont="1" applyFill="1" applyBorder="1"/>
    <xf numFmtId="49" fontId="6" fillId="2" borderId="1" xfId="0" applyNumberFormat="1" applyFont="1" applyFill="1" applyBorder="1" applyAlignment="1">
      <alignment horizontal="right"/>
    </xf>
    <xf numFmtId="0" fontId="5" fillId="2" borderId="1" xfId="3" applyFont="1" applyFill="1" applyBorder="1"/>
    <xf numFmtId="0" fontId="5" fillId="2" borderId="1" xfId="3" applyFont="1" applyFill="1" applyBorder="1" applyAlignment="1">
      <alignment horizontal="center"/>
    </xf>
    <xf numFmtId="2" fontId="0" fillId="2" borderId="1" xfId="0" applyNumberFormat="1" applyFont="1" applyFill="1" applyBorder="1" applyAlignment="1">
      <alignment horizontal="right"/>
    </xf>
    <xf numFmtId="0" fontId="9" fillId="2" borderId="0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right"/>
    </xf>
    <xf numFmtId="0" fontId="5" fillId="2" borderId="1" xfId="0" applyFont="1" applyFill="1" applyBorder="1"/>
    <xf numFmtId="1" fontId="5" fillId="2" borderId="1" xfId="0" applyNumberFormat="1" applyFont="1" applyFill="1" applyBorder="1"/>
    <xf numFmtId="2" fontId="5" fillId="2" borderId="1" xfId="0" applyNumberFormat="1" applyFont="1" applyFill="1" applyBorder="1"/>
    <xf numFmtId="0" fontId="9" fillId="2" borderId="0" xfId="2" applyFont="1" applyFill="1" applyBorder="1" applyAlignment="1"/>
    <xf numFmtId="0" fontId="10" fillId="2" borderId="0" xfId="2" applyFont="1" applyFill="1" applyAlignment="1">
      <alignment horizontal="center"/>
    </xf>
    <xf numFmtId="1" fontId="5" fillId="2" borderId="0" xfId="3" applyNumberFormat="1" applyFont="1" applyFill="1" applyBorder="1"/>
    <xf numFmtId="0" fontId="2" fillId="2" borderId="0" xfId="2" applyFont="1" applyFill="1" applyBorder="1" applyAlignment="1"/>
    <xf numFmtId="1" fontId="2" fillId="2" borderId="0" xfId="2" applyNumberFormat="1" applyFont="1" applyFill="1" applyBorder="1" applyAlignment="1"/>
    <xf numFmtId="0" fontId="2" fillId="2" borderId="0" xfId="2" applyFont="1" applyFill="1" applyBorder="1" applyAlignment="1">
      <alignment vertical="center"/>
    </xf>
    <xf numFmtId="4" fontId="9" fillId="2" borderId="0" xfId="0" applyNumberFormat="1" applyFont="1" applyFill="1"/>
    <xf numFmtId="0" fontId="9" fillId="2" borderId="0" xfId="3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/>
    </xf>
    <xf numFmtId="1" fontId="9" fillId="2" borderId="0" xfId="0" applyNumberFormat="1" applyFont="1" applyFill="1"/>
    <xf numFmtId="4" fontId="0" fillId="2" borderId="0" xfId="0" applyNumberFormat="1" applyFont="1" applyFill="1"/>
    <xf numFmtId="4" fontId="2" fillId="2" borderId="0" xfId="0" applyNumberFormat="1" applyFont="1" applyFill="1" applyAlignment="1">
      <alignment horizontal="center"/>
    </xf>
    <xf numFmtId="4" fontId="9" fillId="2" borderId="0" xfId="0" applyNumberFormat="1" applyFont="1" applyFill="1" applyAlignment="1">
      <alignment horizontal="center"/>
    </xf>
    <xf numFmtId="0" fontId="8" fillId="0" borderId="0" xfId="0" applyFont="1"/>
    <xf numFmtId="0" fontId="1" fillId="0" borderId="0" xfId="0" applyFont="1" applyFill="1" applyBorder="1"/>
    <xf numFmtId="49" fontId="10" fillId="2" borderId="1" xfId="0" applyNumberFormat="1" applyFont="1" applyFill="1" applyBorder="1" applyAlignment="1">
      <alignment horizontal="right"/>
    </xf>
    <xf numFmtId="14" fontId="10" fillId="2" borderId="1" xfId="3" applyNumberFormat="1" applyFont="1" applyFill="1" applyBorder="1" applyAlignment="1">
      <alignment horizontal="right"/>
    </xf>
    <xf numFmtId="1" fontId="11" fillId="2" borderId="1" xfId="3" applyNumberFormat="1" applyFont="1" applyFill="1" applyBorder="1"/>
    <xf numFmtId="2" fontId="10" fillId="2" borderId="1" xfId="3" applyNumberFormat="1" applyFont="1" applyFill="1" applyBorder="1" applyAlignment="1">
      <alignment horizontal="right"/>
    </xf>
    <xf numFmtId="0" fontId="13" fillId="2" borderId="0" xfId="0" applyFont="1" applyFill="1" applyBorder="1" applyAlignment="1">
      <alignment horizontal="right"/>
    </xf>
    <xf numFmtId="2" fontId="11" fillId="2" borderId="1" xfId="0" applyNumberFormat="1" applyFont="1" applyFill="1" applyBorder="1"/>
    <xf numFmtId="2" fontId="15" fillId="2" borderId="1" xfId="0" applyNumberFormat="1" applyFont="1" applyFill="1" applyBorder="1"/>
    <xf numFmtId="1" fontId="15" fillId="2" borderId="1" xfId="0" applyNumberFormat="1" applyFont="1" applyFill="1" applyBorder="1"/>
    <xf numFmtId="2" fontId="11" fillId="2" borderId="1" xfId="3" applyNumberFormat="1" applyFont="1" applyFill="1" applyBorder="1"/>
    <xf numFmtId="0" fontId="0" fillId="0" borderId="6" xfId="0" applyBorder="1"/>
    <xf numFmtId="49" fontId="10" fillId="2" borderId="1" xfId="3" applyNumberFormat="1" applyFont="1" applyFill="1" applyBorder="1" applyAlignment="1">
      <alignment horizontal="right"/>
    </xf>
    <xf numFmtId="0" fontId="0" fillId="0" borderId="0" xfId="0" applyBorder="1"/>
    <xf numFmtId="0" fontId="0" fillId="3" borderId="0" xfId="0" applyFill="1"/>
    <xf numFmtId="0" fontId="0" fillId="0" borderId="6" xfId="0" applyBorder="1" applyAlignment="1">
      <alignment horizontal="left"/>
    </xf>
    <xf numFmtId="1" fontId="2" fillId="2" borderId="0" xfId="2" applyNumberFormat="1" applyFont="1" applyFill="1" applyAlignment="1"/>
    <xf numFmtId="0" fontId="0" fillId="0" borderId="8" xfId="0" applyBorder="1"/>
    <xf numFmtId="0" fontId="16" fillId="2" borderId="0" xfId="0" applyFont="1" applyFill="1"/>
    <xf numFmtId="4" fontId="9" fillId="2" borderId="0" xfId="2" applyNumberFormat="1" applyFont="1" applyFill="1" applyAlignment="1">
      <alignment horizontal="center"/>
    </xf>
    <xf numFmtId="0" fontId="9" fillId="0" borderId="0" xfId="2" applyFont="1" applyFill="1" applyBorder="1" applyAlignment="1">
      <alignment vertical="center"/>
    </xf>
    <xf numFmtId="0" fontId="17" fillId="2" borderId="0" xfId="0" applyFont="1" applyFill="1"/>
    <xf numFmtId="0" fontId="2" fillId="0" borderId="0" xfId="2" applyFont="1" applyBorder="1" applyAlignment="1">
      <alignment vertical="center"/>
    </xf>
    <xf numFmtId="0" fontId="2" fillId="2" borderId="0" xfId="0" applyFont="1" applyFill="1"/>
    <xf numFmtId="0" fontId="0" fillId="2" borderId="2" xfId="0" applyFill="1" applyBorder="1"/>
    <xf numFmtId="4" fontId="0" fillId="2" borderId="9" xfId="0" applyNumberFormat="1" applyFill="1" applyBorder="1" applyAlignment="1">
      <alignment horizontal="right"/>
    </xf>
    <xf numFmtId="2" fontId="10" fillId="2" borderId="1" xfId="3" applyNumberFormat="1" applyFont="1" applyFill="1" applyBorder="1"/>
    <xf numFmtId="1" fontId="10" fillId="2" borderId="1" xfId="3" applyNumberFormat="1" applyFont="1" applyFill="1" applyBorder="1"/>
    <xf numFmtId="0" fontId="10" fillId="2" borderId="1" xfId="3" applyFont="1" applyFill="1" applyBorder="1" applyAlignment="1">
      <alignment horizontal="right"/>
    </xf>
    <xf numFmtId="0" fontId="14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2" fillId="2" borderId="1" xfId="0" applyFont="1" applyFill="1" applyBorder="1" applyAlignment="1">
      <alignment horizontal="center" vertical="center"/>
    </xf>
    <xf numFmtId="0" fontId="5" fillId="2" borderId="1" xfId="3" applyFont="1" applyFill="1" applyBorder="1" applyAlignment="1">
      <alignment horizontal="right"/>
    </xf>
    <xf numFmtId="1" fontId="2" fillId="2" borderId="1" xfId="2" applyNumberFormat="1" applyFont="1" applyFill="1" applyBorder="1" applyAlignment="1">
      <alignment horizontal="center"/>
    </xf>
    <xf numFmtId="0" fontId="2" fillId="2" borderId="1" xfId="2" applyFont="1" applyFill="1" applyBorder="1" applyAlignment="1">
      <alignment horizontal="center"/>
    </xf>
    <xf numFmtId="4" fontId="2" fillId="2" borderId="1" xfId="2" applyNumberFormat="1" applyFont="1" applyFill="1" applyBorder="1"/>
    <xf numFmtId="0" fontId="2" fillId="2" borderId="1" xfId="2" applyFont="1" applyFill="1" applyBorder="1" applyAlignment="1">
      <alignment horizontal="center" shrinkToFit="1"/>
    </xf>
    <xf numFmtId="4" fontId="7" fillId="2" borderId="1" xfId="2" applyNumberFormat="1" applyFont="1" applyFill="1" applyBorder="1"/>
    <xf numFmtId="0" fontId="5" fillId="2" borderId="1" xfId="2" applyFont="1" applyFill="1" applyBorder="1" applyAlignment="1">
      <alignment horizontal="center"/>
    </xf>
    <xf numFmtId="4" fontId="2" fillId="2" borderId="1" xfId="2" applyNumberFormat="1" applyFont="1" applyFill="1" applyBorder="1" applyAlignment="1">
      <alignment horizontal="center"/>
    </xf>
    <xf numFmtId="49" fontId="2" fillId="2" borderId="1" xfId="2" applyNumberFormat="1" applyFont="1" applyFill="1" applyBorder="1"/>
    <xf numFmtId="1" fontId="2" fillId="2" borderId="1" xfId="2" applyNumberFormat="1" applyFont="1" applyFill="1" applyBorder="1" applyAlignment="1">
      <alignment horizontal="center" vertical="center"/>
    </xf>
    <xf numFmtId="0" fontId="19" fillId="2" borderId="0" xfId="0" applyFont="1" applyFill="1"/>
    <xf numFmtId="0" fontId="2" fillId="2" borderId="1" xfId="3" applyFont="1" applyFill="1" applyBorder="1" applyAlignment="1">
      <alignment horizontal="center" vertical="center" wrapText="1"/>
    </xf>
    <xf numFmtId="0" fontId="2" fillId="2" borderId="1" xfId="3" applyFont="1" applyFill="1" applyBorder="1" applyAlignment="1">
      <alignment horizontal="center" vertical="center" wrapText="1"/>
    </xf>
    <xf numFmtId="0" fontId="10" fillId="2" borderId="2" xfId="0" applyFont="1" applyFill="1" applyBorder="1"/>
    <xf numFmtId="0" fontId="2" fillId="2" borderId="4" xfId="3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center"/>
    </xf>
    <xf numFmtId="0" fontId="14" fillId="2" borderId="1" xfId="0" applyFont="1" applyFill="1" applyBorder="1" applyAlignment="1">
      <alignment horizontal="center" wrapText="1"/>
    </xf>
    <xf numFmtId="0" fontId="2" fillId="2" borderId="1" xfId="3" applyFont="1" applyFill="1" applyBorder="1" applyAlignment="1">
      <alignment horizontal="left" vertical="center"/>
    </xf>
    <xf numFmtId="0" fontId="2" fillId="2" borderId="4" xfId="3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14" fontId="0" fillId="2" borderId="1" xfId="0" applyNumberFormat="1" applyFill="1" applyBorder="1"/>
    <xf numFmtId="4" fontId="2" fillId="2" borderId="0" xfId="0" applyNumberFormat="1" applyFont="1" applyFill="1" applyAlignment="1">
      <alignment horizontal="left"/>
    </xf>
    <xf numFmtId="0" fontId="2" fillId="2" borderId="1" xfId="2" applyFont="1" applyFill="1" applyBorder="1" applyAlignment="1">
      <alignment horizontal="center" vertical="center"/>
    </xf>
    <xf numFmtId="0" fontId="2" fillId="2" borderId="1" xfId="2" applyFont="1" applyFill="1" applyBorder="1" applyAlignment="1">
      <alignment horizontal="center"/>
    </xf>
    <xf numFmtId="0" fontId="2" fillId="2" borderId="4" xfId="3" applyFont="1" applyFill="1" applyBorder="1" applyAlignment="1">
      <alignment horizontal="center" vertical="center" wrapText="1"/>
    </xf>
    <xf numFmtId="4" fontId="9" fillId="2" borderId="0" xfId="2" applyNumberFormat="1" applyFont="1" applyFill="1" applyAlignment="1">
      <alignment horizontal="center"/>
    </xf>
    <xf numFmtId="4" fontId="9" fillId="2" borderId="0" xfId="2" applyNumberFormat="1" applyFont="1" applyFill="1" applyBorder="1" applyAlignment="1">
      <alignment horizontal="left" wrapText="1"/>
    </xf>
    <xf numFmtId="4" fontId="9" fillId="2" borderId="0" xfId="2" applyNumberFormat="1" applyFont="1" applyFill="1" applyBorder="1" applyAlignment="1">
      <alignment horizontal="left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4" xfId="3" applyFont="1" applyFill="1" applyBorder="1" applyAlignment="1">
      <alignment horizontal="center" vertical="center" wrapText="1"/>
    </xf>
    <xf numFmtId="0" fontId="2" fillId="2" borderId="5" xfId="3" applyFont="1" applyFill="1" applyBorder="1" applyAlignment="1">
      <alignment horizontal="center" vertical="center" wrapText="1"/>
    </xf>
    <xf numFmtId="4" fontId="2" fillId="2" borderId="1" xfId="2" applyNumberFormat="1" applyFont="1" applyFill="1" applyBorder="1" applyAlignment="1">
      <alignment horizontal="center" vertical="center"/>
    </xf>
    <xf numFmtId="44" fontId="2" fillId="2" borderId="1" xfId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justify"/>
    </xf>
    <xf numFmtId="0" fontId="2" fillId="2" borderId="1" xfId="2" applyFont="1" applyFill="1" applyBorder="1" applyAlignment="1">
      <alignment horizontal="center" vertical="center"/>
    </xf>
    <xf numFmtId="0" fontId="2" fillId="2" borderId="1" xfId="2" applyFont="1" applyFill="1" applyBorder="1" applyAlignment="1">
      <alignment horizontal="center"/>
    </xf>
    <xf numFmtId="0" fontId="0" fillId="0" borderId="5" xfId="0" applyBorder="1" applyAlignment="1">
      <alignment vertical="center"/>
    </xf>
    <xf numFmtId="0" fontId="2" fillId="2" borderId="4" xfId="2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164" fontId="1" fillId="2" borderId="4" xfId="1" applyNumberFormat="1" applyFont="1" applyFill="1" applyBorder="1" applyAlignment="1">
      <alignment horizontal="center" vertical="center"/>
    </xf>
    <xf numFmtId="164" fontId="1" fillId="2" borderId="5" xfId="1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5" xfId="2" applyFont="1" applyFill="1" applyBorder="1" applyAlignment="1">
      <alignment horizontal="center" vertical="center" wrapText="1"/>
    </xf>
    <xf numFmtId="0" fontId="2" fillId="2" borderId="3" xfId="3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left"/>
    </xf>
    <xf numFmtId="0" fontId="12" fillId="2" borderId="0" xfId="0" applyFont="1" applyFill="1" applyAlignment="1">
      <alignment horizontal="left" wrapText="1"/>
    </xf>
    <xf numFmtId="0" fontId="12" fillId="2" borderId="0" xfId="0" applyFont="1" applyFill="1" applyAlignment="1">
      <alignment horizontal="left"/>
    </xf>
    <xf numFmtId="0" fontId="0" fillId="0" borderId="5" xfId="0" applyBorder="1" applyAlignment="1">
      <alignment horizontal="center" vertical="center"/>
    </xf>
    <xf numFmtId="4" fontId="9" fillId="2" borderId="0" xfId="2" applyNumberFormat="1" applyFont="1" applyFill="1" applyAlignment="1">
      <alignment horizontal="center"/>
    </xf>
    <xf numFmtId="4" fontId="9" fillId="2" borderId="0" xfId="2" applyNumberFormat="1" applyFont="1" applyFill="1" applyBorder="1" applyAlignment="1">
      <alignment horizontal="left" wrapText="1"/>
    </xf>
    <xf numFmtId="4" fontId="9" fillId="2" borderId="0" xfId="2" applyNumberFormat="1" applyFont="1" applyFill="1" applyBorder="1" applyAlignment="1">
      <alignment horizontal="left"/>
    </xf>
    <xf numFmtId="4" fontId="2" fillId="2" borderId="0" xfId="0" applyNumberFormat="1" applyFont="1" applyFill="1" applyAlignment="1">
      <alignment horizontal="left"/>
    </xf>
    <xf numFmtId="4" fontId="0" fillId="2" borderId="0" xfId="0" applyNumberFormat="1" applyFont="1" applyFill="1" applyAlignment="1">
      <alignment horizontal="center"/>
    </xf>
  </cellXfs>
  <cellStyles count="4">
    <cellStyle name="Currency" xfId="1" builtinId="4"/>
    <cellStyle name="Normal" xfId="0" builtinId="0"/>
    <cellStyle name="Normal_ord 03.2004" xfId="2"/>
    <cellStyle name="Normal_Sheet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135"/>
  <sheetViews>
    <sheetView tabSelected="1" workbookViewId="0">
      <selection activeCell="X23" sqref="X23"/>
    </sheetView>
  </sheetViews>
  <sheetFormatPr defaultRowHeight="15" x14ac:dyDescent="0.25"/>
  <cols>
    <col min="1" max="1" width="9.140625" customWidth="1"/>
    <col min="2" max="2" width="4" style="55" customWidth="1"/>
    <col min="3" max="3" width="17" style="1" customWidth="1"/>
    <col min="4" max="4" width="10.85546875" style="7" customWidth="1"/>
    <col min="5" max="5" width="10.5703125" style="4" customWidth="1"/>
    <col min="6" max="6" width="10.85546875" style="1" customWidth="1"/>
    <col min="7" max="7" width="8" style="11" customWidth="1"/>
    <col min="8" max="8" width="10.28515625" style="1" customWidth="1"/>
    <col min="9" max="10" width="11.28515625" style="1" customWidth="1"/>
    <col min="11" max="11" width="10.28515625" style="1" hidden="1" customWidth="1"/>
    <col min="12" max="12" width="0.140625" style="1" hidden="1" customWidth="1"/>
    <col min="13" max="13" width="9.42578125" style="1" hidden="1" customWidth="1"/>
    <col min="14" max="14" width="10.85546875" style="1" customWidth="1"/>
    <col min="15" max="15" width="8.42578125" style="1" customWidth="1"/>
    <col min="16" max="16" width="9.7109375" style="1" customWidth="1"/>
    <col min="17" max="17" width="12.140625" style="1" customWidth="1"/>
    <col min="18" max="18" width="11" style="7" customWidth="1"/>
    <col min="19" max="19" width="10" style="1" hidden="1" customWidth="1"/>
    <col min="20" max="20" width="9.42578125" hidden="1" customWidth="1"/>
    <col min="21" max="22" width="9.140625" hidden="1" customWidth="1"/>
    <col min="23" max="23" width="0" hidden="1" customWidth="1"/>
  </cols>
  <sheetData>
    <row r="1" spans="2:21" x14ac:dyDescent="0.25">
      <c r="B1" s="12"/>
      <c r="C1" s="78" t="s">
        <v>25</v>
      </c>
      <c r="D1" s="14"/>
      <c r="E1" s="5"/>
      <c r="F1" s="13"/>
      <c r="G1" s="15"/>
      <c r="H1" s="13"/>
      <c r="I1" s="13"/>
      <c r="J1" s="13"/>
      <c r="K1" s="14"/>
      <c r="L1" s="13"/>
      <c r="M1" s="13"/>
      <c r="N1" s="13"/>
      <c r="O1" s="13"/>
      <c r="P1" s="13"/>
      <c r="Q1" s="13"/>
    </row>
    <row r="2" spans="2:21" x14ac:dyDescent="0.25">
      <c r="B2" s="2"/>
      <c r="C2" s="3" t="s">
        <v>107</v>
      </c>
      <c r="D2" s="3"/>
      <c r="E2" s="6"/>
      <c r="F2" s="3"/>
      <c r="G2" s="71"/>
      <c r="H2" s="3"/>
      <c r="I2" s="3"/>
      <c r="J2" s="3"/>
      <c r="K2" s="3"/>
      <c r="L2" s="3"/>
      <c r="M2" s="3"/>
      <c r="N2" s="3"/>
      <c r="O2" s="3"/>
      <c r="P2" s="3"/>
      <c r="Q2" s="3"/>
      <c r="R2" s="14"/>
    </row>
    <row r="3" spans="2:21" x14ac:dyDescent="0.25">
      <c r="B3" s="2"/>
      <c r="C3" s="3"/>
      <c r="D3" s="3"/>
      <c r="E3" s="6"/>
      <c r="F3" s="3"/>
      <c r="G3" s="71"/>
      <c r="H3" s="3"/>
      <c r="I3" s="3"/>
      <c r="J3" s="3"/>
      <c r="K3" s="3"/>
      <c r="L3" s="3"/>
      <c r="M3" s="3"/>
      <c r="N3" s="3"/>
      <c r="O3" s="3"/>
      <c r="P3" s="3"/>
      <c r="Q3" s="3"/>
      <c r="R3" s="14"/>
    </row>
    <row r="4" spans="2:21" x14ac:dyDescent="0.25">
      <c r="B4" s="2"/>
      <c r="C4" s="3"/>
      <c r="D4" s="3"/>
      <c r="E4" s="6"/>
      <c r="F4" s="3"/>
      <c r="G4" s="71"/>
      <c r="H4" s="3"/>
      <c r="I4" s="3"/>
      <c r="J4" s="3"/>
      <c r="K4" s="3"/>
      <c r="L4" s="3"/>
      <c r="M4" s="3"/>
      <c r="N4" s="3"/>
      <c r="O4" s="3"/>
      <c r="P4" s="3"/>
      <c r="Q4" s="3"/>
      <c r="R4" s="14"/>
    </row>
    <row r="5" spans="2:21" s="1" customFormat="1" ht="18" customHeight="1" x14ac:dyDescent="0.25">
      <c r="B5" s="130" t="s">
        <v>24</v>
      </c>
      <c r="C5" s="131" t="s">
        <v>23</v>
      </c>
      <c r="D5" s="132" t="s">
        <v>22</v>
      </c>
      <c r="E5" s="132"/>
      <c r="F5" s="132"/>
      <c r="G5" s="88" t="s">
        <v>116</v>
      </c>
      <c r="H5" s="89"/>
      <c r="I5" s="90" t="s">
        <v>40</v>
      </c>
      <c r="J5" s="90" t="s">
        <v>53</v>
      </c>
      <c r="K5" s="90" t="s">
        <v>102</v>
      </c>
      <c r="L5" s="89" t="s">
        <v>20</v>
      </c>
      <c r="M5" s="90" t="s">
        <v>54</v>
      </c>
      <c r="N5" s="90" t="s">
        <v>53</v>
      </c>
      <c r="O5" s="128" t="s">
        <v>21</v>
      </c>
      <c r="P5" s="111" t="s">
        <v>33</v>
      </c>
      <c r="Q5" s="91" t="s">
        <v>19</v>
      </c>
      <c r="R5" s="111" t="s">
        <v>29</v>
      </c>
    </row>
    <row r="6" spans="2:21" s="1" customFormat="1" ht="17.25" customHeight="1" x14ac:dyDescent="0.25">
      <c r="B6" s="130"/>
      <c r="C6" s="131"/>
      <c r="D6" s="89"/>
      <c r="E6" s="89"/>
      <c r="F6" s="89"/>
      <c r="G6" s="88" t="s">
        <v>45</v>
      </c>
      <c r="H6" s="89" t="s">
        <v>47</v>
      </c>
      <c r="I6" s="90" t="s">
        <v>39</v>
      </c>
      <c r="J6" s="92" t="s">
        <v>52</v>
      </c>
      <c r="K6" s="92" t="s">
        <v>52</v>
      </c>
      <c r="L6" s="89"/>
      <c r="M6" s="92" t="s">
        <v>52</v>
      </c>
      <c r="N6" s="92" t="s">
        <v>52</v>
      </c>
      <c r="O6" s="128"/>
      <c r="P6" s="111" t="s">
        <v>96</v>
      </c>
      <c r="Q6" s="91"/>
      <c r="R6" s="111" t="s">
        <v>14</v>
      </c>
    </row>
    <row r="7" spans="2:21" s="1" customFormat="1" x14ac:dyDescent="0.25">
      <c r="B7" s="130"/>
      <c r="C7" s="131"/>
      <c r="D7" s="89" t="s">
        <v>18</v>
      </c>
      <c r="E7" s="93" t="s">
        <v>17</v>
      </c>
      <c r="F7" s="94" t="s">
        <v>16</v>
      </c>
      <c r="G7" s="88" t="s">
        <v>46</v>
      </c>
      <c r="H7" s="94"/>
      <c r="I7" s="90" t="s">
        <v>38</v>
      </c>
      <c r="J7" s="95" t="s">
        <v>110</v>
      </c>
      <c r="K7" s="95" t="s">
        <v>51</v>
      </c>
      <c r="L7" s="89" t="s">
        <v>36</v>
      </c>
      <c r="M7" s="95" t="s">
        <v>55</v>
      </c>
      <c r="N7" s="95" t="s">
        <v>97</v>
      </c>
      <c r="O7" s="128"/>
      <c r="P7" s="96">
        <v>2020</v>
      </c>
      <c r="Q7" s="112" t="s">
        <v>15</v>
      </c>
      <c r="R7" s="111"/>
    </row>
    <row r="8" spans="2:21" s="1" customFormat="1" x14ac:dyDescent="0.25">
      <c r="B8" s="120">
        <v>1</v>
      </c>
      <c r="C8" s="134" t="s">
        <v>112</v>
      </c>
      <c r="D8" s="16">
        <v>84298</v>
      </c>
      <c r="E8" s="58">
        <v>43889</v>
      </c>
      <c r="F8" s="17">
        <v>5641.92</v>
      </c>
      <c r="G8" s="24">
        <v>117</v>
      </c>
      <c r="H8" s="58">
        <v>43906</v>
      </c>
      <c r="I8" s="17">
        <v>5641.92</v>
      </c>
      <c r="J8" s="17"/>
      <c r="K8" s="17"/>
      <c r="L8" s="17"/>
      <c r="M8" s="17"/>
      <c r="N8" s="17">
        <v>5641.92</v>
      </c>
      <c r="O8" s="17"/>
      <c r="P8" s="17"/>
      <c r="Q8" s="17">
        <f>F8-O8-R8</f>
        <v>5641.92</v>
      </c>
      <c r="R8" s="17">
        <v>0</v>
      </c>
      <c r="S8" s="9">
        <v>6712.54</v>
      </c>
      <c r="T8" s="66" t="s">
        <v>73</v>
      </c>
      <c r="U8" s="66" t="s">
        <v>62</v>
      </c>
    </row>
    <row r="9" spans="2:21" s="1" customFormat="1" x14ac:dyDescent="0.25">
      <c r="B9" s="120"/>
      <c r="C9" s="140"/>
      <c r="D9" s="16">
        <v>84311</v>
      </c>
      <c r="E9" s="58">
        <v>43889</v>
      </c>
      <c r="F9" s="17">
        <v>1227.78</v>
      </c>
      <c r="G9" s="24">
        <v>116</v>
      </c>
      <c r="H9" s="58">
        <v>43906</v>
      </c>
      <c r="I9" s="17">
        <v>1227.78</v>
      </c>
      <c r="J9" s="17"/>
      <c r="K9" s="17"/>
      <c r="L9" s="17"/>
      <c r="M9" s="17"/>
      <c r="N9" s="17">
        <v>1227.78</v>
      </c>
      <c r="O9" s="17"/>
      <c r="P9" s="17"/>
      <c r="Q9" s="17">
        <f>F9-O9-R9</f>
        <v>1227.78</v>
      </c>
      <c r="R9" s="17">
        <v>0</v>
      </c>
      <c r="S9" s="9">
        <v>28966.05</v>
      </c>
      <c r="T9" s="66" t="s">
        <v>74</v>
      </c>
      <c r="U9" s="66" t="s">
        <v>62</v>
      </c>
    </row>
    <row r="10" spans="2:21" s="1" customFormat="1" x14ac:dyDescent="0.25">
      <c r="B10" s="120"/>
      <c r="C10" s="140"/>
      <c r="D10" s="16">
        <v>84304</v>
      </c>
      <c r="E10" s="58">
        <v>43889</v>
      </c>
      <c r="F10" s="17">
        <v>263.5</v>
      </c>
      <c r="G10" s="24">
        <v>115</v>
      </c>
      <c r="H10" s="58">
        <v>43906</v>
      </c>
      <c r="I10" s="17">
        <v>263.5</v>
      </c>
      <c r="J10" s="17"/>
      <c r="K10" s="17"/>
      <c r="L10" s="17"/>
      <c r="M10" s="17"/>
      <c r="N10" s="17">
        <v>263.5</v>
      </c>
      <c r="O10" s="17"/>
      <c r="P10" s="17"/>
      <c r="Q10" s="17">
        <f>F10-O10-R10</f>
        <v>263.5</v>
      </c>
      <c r="R10" s="17">
        <v>0</v>
      </c>
      <c r="S10" s="9">
        <v>33760.93</v>
      </c>
      <c r="T10" s="66" t="s">
        <v>75</v>
      </c>
      <c r="U10" s="66" t="s">
        <v>62</v>
      </c>
    </row>
    <row r="11" spans="2:21" s="1" customFormat="1" x14ac:dyDescent="0.25">
      <c r="B11" s="120"/>
      <c r="C11" s="140"/>
      <c r="D11" s="16">
        <v>84297</v>
      </c>
      <c r="E11" s="58">
        <v>43889</v>
      </c>
      <c r="F11" s="17">
        <v>527</v>
      </c>
      <c r="G11" s="24">
        <v>114</v>
      </c>
      <c r="H11" s="58">
        <v>43906</v>
      </c>
      <c r="I11" s="17">
        <v>527</v>
      </c>
      <c r="J11" s="17"/>
      <c r="K11" s="17"/>
      <c r="L11" s="17"/>
      <c r="M11" s="17"/>
      <c r="N11" s="17">
        <v>527</v>
      </c>
      <c r="O11" s="17"/>
      <c r="P11" s="17"/>
      <c r="Q11" s="17">
        <f>F11-O11-R11</f>
        <v>527</v>
      </c>
      <c r="R11" s="17">
        <v>0</v>
      </c>
      <c r="S11" s="9">
        <v>10372.299999999999</v>
      </c>
      <c r="T11" s="66" t="s">
        <v>76</v>
      </c>
      <c r="U11" s="66" t="s">
        <v>62</v>
      </c>
    </row>
    <row r="12" spans="2:21" s="1" customFormat="1" x14ac:dyDescent="0.25">
      <c r="B12" s="120"/>
      <c r="C12" s="140"/>
      <c r="D12" s="16">
        <v>84329</v>
      </c>
      <c r="E12" s="58">
        <v>43921</v>
      </c>
      <c r="F12" s="17">
        <v>50069.21</v>
      </c>
      <c r="G12" s="24">
        <v>128</v>
      </c>
      <c r="H12" s="58">
        <v>43931</v>
      </c>
      <c r="I12" s="17">
        <v>50069.21</v>
      </c>
      <c r="J12" s="17">
        <v>50069.21</v>
      </c>
      <c r="K12" s="17"/>
      <c r="L12" s="17"/>
      <c r="M12" s="17"/>
      <c r="N12" s="17"/>
      <c r="O12" s="17"/>
      <c r="P12" s="17"/>
      <c r="Q12" s="17">
        <f>F12-O12-R12</f>
        <v>50069.21</v>
      </c>
      <c r="R12" s="17">
        <v>0</v>
      </c>
      <c r="S12" s="9">
        <v>4968.53</v>
      </c>
      <c r="T12" s="66" t="s">
        <v>77</v>
      </c>
      <c r="U12" s="66" t="s">
        <v>50</v>
      </c>
    </row>
    <row r="13" spans="2:21" s="1" customFormat="1" x14ac:dyDescent="0.25">
      <c r="B13" s="120"/>
      <c r="C13" s="20" t="s">
        <v>6</v>
      </c>
      <c r="D13" s="21"/>
      <c r="E13" s="22"/>
      <c r="F13" s="23">
        <f>SUM(F8:F12)</f>
        <v>57729.409999999996</v>
      </c>
      <c r="G13" s="23"/>
      <c r="H13" s="23"/>
      <c r="I13" s="23">
        <f t="shared" ref="I13:O13" si="0">SUM(I8:I12)</f>
        <v>57729.409999999996</v>
      </c>
      <c r="J13" s="23">
        <f t="shared" si="0"/>
        <v>50069.21</v>
      </c>
      <c r="K13" s="23">
        <f t="shared" si="0"/>
        <v>0</v>
      </c>
      <c r="L13" s="23">
        <f t="shared" si="0"/>
        <v>0</v>
      </c>
      <c r="M13" s="23">
        <f t="shared" si="0"/>
        <v>0</v>
      </c>
      <c r="N13" s="23">
        <f t="shared" si="0"/>
        <v>7660.2</v>
      </c>
      <c r="O13" s="23">
        <f t="shared" si="0"/>
        <v>0</v>
      </c>
      <c r="P13" s="23">
        <f>SUM(P8:P10)</f>
        <v>0</v>
      </c>
      <c r="Q13" s="23">
        <f>SUM(Q8:Q12)</f>
        <v>57729.409999999996</v>
      </c>
      <c r="R13" s="23">
        <f>SUM(R8:R12)</f>
        <v>0</v>
      </c>
      <c r="S13" s="79"/>
      <c r="T13" s="8"/>
      <c r="U13" s="8"/>
    </row>
    <row r="14" spans="2:21" s="1" customFormat="1" x14ac:dyDescent="0.25">
      <c r="B14" s="117">
        <v>2</v>
      </c>
      <c r="C14" s="134" t="s">
        <v>34</v>
      </c>
      <c r="D14" s="19">
        <v>1200778</v>
      </c>
      <c r="E14" s="58">
        <v>43889</v>
      </c>
      <c r="F14" s="17">
        <v>7034.38</v>
      </c>
      <c r="G14" s="24">
        <v>96</v>
      </c>
      <c r="H14" s="58">
        <v>43896</v>
      </c>
      <c r="I14" s="17">
        <v>7034.38</v>
      </c>
      <c r="J14" s="17"/>
      <c r="K14" s="17"/>
      <c r="L14" s="17"/>
      <c r="M14" s="17"/>
      <c r="N14" s="17">
        <v>7034.38</v>
      </c>
      <c r="O14" s="17"/>
      <c r="P14" s="17"/>
      <c r="Q14" s="17">
        <f t="shared" ref="Q14:Q15" si="1">F14-O14-R14</f>
        <v>7034.38</v>
      </c>
      <c r="R14" s="17">
        <v>0</v>
      </c>
      <c r="S14" s="80">
        <v>4155.7</v>
      </c>
      <c r="T14" s="72" t="s">
        <v>90</v>
      </c>
      <c r="U14" s="72" t="s">
        <v>63</v>
      </c>
    </row>
    <row r="15" spans="2:21" s="1" customFormat="1" x14ac:dyDescent="0.25">
      <c r="B15" s="133"/>
      <c r="C15" s="135"/>
      <c r="D15" s="19">
        <v>1200795</v>
      </c>
      <c r="E15" s="58">
        <v>43921</v>
      </c>
      <c r="F15" s="17">
        <v>7430.69</v>
      </c>
      <c r="G15" s="24">
        <v>130</v>
      </c>
      <c r="H15" s="58">
        <v>43931</v>
      </c>
      <c r="I15" s="17">
        <v>7430.69</v>
      </c>
      <c r="J15" s="17">
        <v>7430.69</v>
      </c>
      <c r="K15" s="17"/>
      <c r="L15" s="17"/>
      <c r="M15" s="17"/>
      <c r="N15" s="17"/>
      <c r="O15" s="17"/>
      <c r="P15" s="17"/>
      <c r="Q15" s="17">
        <f t="shared" si="1"/>
        <v>7430.69</v>
      </c>
      <c r="R15" s="17">
        <v>0</v>
      </c>
      <c r="S15" s="9">
        <v>114489.35</v>
      </c>
      <c r="T15" s="66" t="s">
        <v>91</v>
      </c>
      <c r="U15" s="66" t="s">
        <v>62</v>
      </c>
    </row>
    <row r="16" spans="2:21" s="1" customFormat="1" x14ac:dyDescent="0.25">
      <c r="B16" s="119"/>
      <c r="C16" s="25" t="s">
        <v>6</v>
      </c>
      <c r="D16" s="26"/>
      <c r="E16" s="27"/>
      <c r="F16" s="28">
        <f>SUM(F14:F15)</f>
        <v>14465.07</v>
      </c>
      <c r="G16" s="28"/>
      <c r="H16" s="28"/>
      <c r="I16" s="28">
        <f t="shared" ref="I16:R16" si="2">SUM(I14:I15)</f>
        <v>14465.07</v>
      </c>
      <c r="J16" s="28">
        <f t="shared" si="2"/>
        <v>7430.69</v>
      </c>
      <c r="K16" s="28">
        <f t="shared" si="2"/>
        <v>0</v>
      </c>
      <c r="L16" s="28">
        <f t="shared" si="2"/>
        <v>0</v>
      </c>
      <c r="M16" s="28">
        <f t="shared" si="2"/>
        <v>0</v>
      </c>
      <c r="N16" s="28">
        <f t="shared" si="2"/>
        <v>7034.38</v>
      </c>
      <c r="O16" s="28">
        <f t="shared" si="2"/>
        <v>0</v>
      </c>
      <c r="P16" s="28">
        <f t="shared" si="2"/>
        <v>0</v>
      </c>
      <c r="Q16" s="28">
        <f t="shared" si="2"/>
        <v>14465.07</v>
      </c>
      <c r="R16" s="28">
        <f t="shared" si="2"/>
        <v>0</v>
      </c>
    </row>
    <row r="17" spans="2:21" s="1" customFormat="1" x14ac:dyDescent="0.25">
      <c r="B17" s="136">
        <v>3</v>
      </c>
      <c r="C17" s="124" t="s">
        <v>13</v>
      </c>
      <c r="D17" s="26">
        <v>320200126</v>
      </c>
      <c r="E17" s="58">
        <v>43889</v>
      </c>
      <c r="F17" s="65">
        <v>66243.14</v>
      </c>
      <c r="G17" s="59">
        <v>112</v>
      </c>
      <c r="H17" s="58">
        <v>43899</v>
      </c>
      <c r="I17" s="65">
        <v>66243.14</v>
      </c>
      <c r="J17" s="65"/>
      <c r="K17" s="65"/>
      <c r="L17" s="28"/>
      <c r="M17" s="28"/>
      <c r="N17" s="65">
        <v>66243.14</v>
      </c>
      <c r="O17" s="28"/>
      <c r="P17" s="28"/>
      <c r="Q17" s="17">
        <f>F17-O17-R17</f>
        <v>66243.14</v>
      </c>
      <c r="R17" s="65">
        <v>0</v>
      </c>
      <c r="S17" s="9">
        <v>2112.3200000000002</v>
      </c>
      <c r="T17" s="66" t="s">
        <v>82</v>
      </c>
      <c r="U17" s="66" t="s">
        <v>63</v>
      </c>
    </row>
    <row r="18" spans="2:21" s="1" customFormat="1" x14ac:dyDescent="0.25">
      <c r="B18" s="137"/>
      <c r="C18" s="125"/>
      <c r="D18" s="26">
        <v>320200173</v>
      </c>
      <c r="E18" s="58">
        <v>43906</v>
      </c>
      <c r="F18" s="65">
        <v>5280.8</v>
      </c>
      <c r="G18" s="59">
        <v>119</v>
      </c>
      <c r="H18" s="58">
        <v>43931</v>
      </c>
      <c r="I18" s="65">
        <v>5280.8</v>
      </c>
      <c r="J18" s="65">
        <v>5280.8</v>
      </c>
      <c r="K18" s="65"/>
      <c r="L18" s="28"/>
      <c r="M18" s="28"/>
      <c r="N18" s="28"/>
      <c r="O18" s="28"/>
      <c r="P18" s="28"/>
      <c r="Q18" s="17">
        <f>F18-O18-R18</f>
        <v>5280.8</v>
      </c>
      <c r="R18" s="65">
        <v>0</v>
      </c>
      <c r="S18" s="9">
        <v>75815.539999999994</v>
      </c>
      <c r="T18" s="66" t="s">
        <v>83</v>
      </c>
      <c r="U18" s="66" t="s">
        <v>69</v>
      </c>
    </row>
    <row r="19" spans="2:21" s="1" customFormat="1" x14ac:dyDescent="0.25">
      <c r="B19" s="137"/>
      <c r="C19" s="125"/>
      <c r="D19" s="26">
        <v>320200197</v>
      </c>
      <c r="E19" s="58">
        <v>43921</v>
      </c>
      <c r="F19" s="65">
        <v>76788.009999999995</v>
      </c>
      <c r="G19" s="59">
        <v>132</v>
      </c>
      <c r="H19" s="58">
        <v>43934</v>
      </c>
      <c r="I19" s="65">
        <v>76788.009999999995</v>
      </c>
      <c r="J19" s="65">
        <v>76788.009999999995</v>
      </c>
      <c r="K19" s="65"/>
      <c r="L19" s="28"/>
      <c r="M19" s="28"/>
      <c r="N19" s="28"/>
      <c r="O19" s="28"/>
      <c r="P19" s="28"/>
      <c r="Q19" s="17">
        <v>13470.14</v>
      </c>
      <c r="R19" s="65">
        <v>63317.87</v>
      </c>
      <c r="S19" s="9">
        <v>1072.9000000000001</v>
      </c>
      <c r="T19" s="66" t="s">
        <v>84</v>
      </c>
      <c r="U19" s="66" t="s">
        <v>69</v>
      </c>
    </row>
    <row r="20" spans="2:21" s="1" customFormat="1" x14ac:dyDescent="0.25">
      <c r="B20" s="138"/>
      <c r="C20" s="30" t="s">
        <v>6</v>
      </c>
      <c r="D20" s="26"/>
      <c r="E20" s="27"/>
      <c r="F20" s="28">
        <f>SUM(F17:F19)</f>
        <v>148311.95000000001</v>
      </c>
      <c r="G20" s="29"/>
      <c r="H20" s="28"/>
      <c r="I20" s="28">
        <f t="shared" ref="I20:R20" si="3">SUM(I17:I19)</f>
        <v>148311.95000000001</v>
      </c>
      <c r="J20" s="28">
        <f t="shared" si="3"/>
        <v>82068.81</v>
      </c>
      <c r="K20" s="28">
        <f t="shared" si="3"/>
        <v>0</v>
      </c>
      <c r="L20" s="28">
        <f t="shared" si="3"/>
        <v>0</v>
      </c>
      <c r="M20" s="28">
        <f t="shared" si="3"/>
        <v>0</v>
      </c>
      <c r="N20" s="28">
        <f t="shared" si="3"/>
        <v>66243.14</v>
      </c>
      <c r="O20" s="28">
        <f t="shared" si="3"/>
        <v>0</v>
      </c>
      <c r="P20" s="28">
        <f t="shared" si="3"/>
        <v>0</v>
      </c>
      <c r="Q20" s="28">
        <f t="shared" si="3"/>
        <v>84994.08</v>
      </c>
      <c r="R20" s="28">
        <f t="shared" si="3"/>
        <v>63317.87</v>
      </c>
    </row>
    <row r="21" spans="2:21" s="1" customFormat="1" ht="15" customHeight="1" x14ac:dyDescent="0.25">
      <c r="B21" s="120">
        <v>4</v>
      </c>
      <c r="C21" s="124" t="s">
        <v>12</v>
      </c>
      <c r="D21" s="21">
        <v>90530</v>
      </c>
      <c r="E21" s="58">
        <v>43889</v>
      </c>
      <c r="F21" s="18">
        <v>1008.35</v>
      </c>
      <c r="G21" s="8">
        <v>104</v>
      </c>
      <c r="H21" s="58">
        <v>43899</v>
      </c>
      <c r="I21" s="18">
        <v>1008.35</v>
      </c>
      <c r="J21" s="18"/>
      <c r="K21" s="81"/>
      <c r="L21" s="28"/>
      <c r="M21" s="28"/>
      <c r="N21" s="18">
        <v>1008.35</v>
      </c>
      <c r="O21" s="28"/>
      <c r="P21" s="18"/>
      <c r="Q21" s="17">
        <f>F21-O21-R21</f>
        <v>1008.35</v>
      </c>
      <c r="R21" s="18">
        <v>0</v>
      </c>
    </row>
    <row r="22" spans="2:21" s="1" customFormat="1" ht="15" customHeight="1" x14ac:dyDescent="0.25">
      <c r="B22" s="120"/>
      <c r="C22" s="125"/>
      <c r="D22" s="21">
        <v>91862</v>
      </c>
      <c r="E22" s="58">
        <v>43889</v>
      </c>
      <c r="F22" s="18">
        <v>18150.3</v>
      </c>
      <c r="G22" s="8">
        <v>105</v>
      </c>
      <c r="H22" s="58">
        <v>43899</v>
      </c>
      <c r="I22" s="18">
        <v>18150.3</v>
      </c>
      <c r="J22" s="18"/>
      <c r="K22" s="81"/>
      <c r="L22" s="28"/>
      <c r="M22" s="28"/>
      <c r="N22" s="18">
        <v>18150.3</v>
      </c>
      <c r="O22" s="28"/>
      <c r="P22" s="18"/>
      <c r="Q22" s="17">
        <f>F22-O22-R22</f>
        <v>18150.3</v>
      </c>
      <c r="R22" s="18">
        <v>0</v>
      </c>
    </row>
    <row r="23" spans="2:21" s="1" customFormat="1" ht="15" customHeight="1" x14ac:dyDescent="0.25">
      <c r="B23" s="120"/>
      <c r="C23" s="125"/>
      <c r="D23" s="21">
        <v>90531</v>
      </c>
      <c r="E23" s="58">
        <v>43916</v>
      </c>
      <c r="F23" s="18">
        <v>6050.1</v>
      </c>
      <c r="G23" s="82">
        <v>126</v>
      </c>
      <c r="H23" s="58">
        <v>43931</v>
      </c>
      <c r="I23" s="18">
        <v>6050.1</v>
      </c>
      <c r="J23" s="18">
        <v>6050.1</v>
      </c>
      <c r="K23" s="81"/>
      <c r="L23" s="28"/>
      <c r="M23" s="28"/>
      <c r="N23" s="18"/>
      <c r="O23" s="28"/>
      <c r="P23" s="18"/>
      <c r="Q23" s="17">
        <f>F23-O23-R23</f>
        <v>6050.1</v>
      </c>
      <c r="R23" s="18">
        <v>0</v>
      </c>
    </row>
    <row r="24" spans="2:21" s="1" customFormat="1" ht="15" customHeight="1" x14ac:dyDescent="0.25">
      <c r="B24" s="120"/>
      <c r="C24" s="139"/>
      <c r="D24" s="21">
        <v>91863</v>
      </c>
      <c r="E24" s="58">
        <v>43916</v>
      </c>
      <c r="F24" s="18">
        <v>19158.650000000001</v>
      </c>
      <c r="G24" s="82">
        <v>127</v>
      </c>
      <c r="H24" s="58">
        <v>43931</v>
      </c>
      <c r="I24" s="18">
        <v>19158.650000000001</v>
      </c>
      <c r="J24" s="18">
        <v>19158.650000000001</v>
      </c>
      <c r="K24" s="81"/>
      <c r="L24" s="28"/>
      <c r="M24" s="28"/>
      <c r="N24" s="18"/>
      <c r="O24" s="28"/>
      <c r="P24" s="18"/>
      <c r="Q24" s="17">
        <f>F24-O24-R24</f>
        <v>19158.650000000001</v>
      </c>
      <c r="R24" s="18">
        <v>0</v>
      </c>
    </row>
    <row r="25" spans="2:21" s="1" customFormat="1" x14ac:dyDescent="0.25">
      <c r="B25" s="120"/>
      <c r="C25" s="30" t="s">
        <v>6</v>
      </c>
      <c r="D25" s="26"/>
      <c r="E25" s="27"/>
      <c r="F25" s="28">
        <f>SUM(F21:F24)</f>
        <v>44367.4</v>
      </c>
      <c r="G25" s="29"/>
      <c r="H25" s="28"/>
      <c r="I25" s="28">
        <f t="shared" ref="I25:R25" si="4">SUM(I21:I24)</f>
        <v>44367.4</v>
      </c>
      <c r="J25" s="28">
        <f t="shared" si="4"/>
        <v>25208.75</v>
      </c>
      <c r="K25" s="28">
        <f t="shared" si="4"/>
        <v>0</v>
      </c>
      <c r="L25" s="28">
        <f t="shared" si="4"/>
        <v>0</v>
      </c>
      <c r="M25" s="28">
        <f t="shared" si="4"/>
        <v>0</v>
      </c>
      <c r="N25" s="28">
        <f t="shared" si="4"/>
        <v>19158.649999999998</v>
      </c>
      <c r="O25" s="28">
        <f t="shared" si="4"/>
        <v>0</v>
      </c>
      <c r="P25" s="28">
        <f t="shared" si="4"/>
        <v>0</v>
      </c>
      <c r="Q25" s="28">
        <f t="shared" si="4"/>
        <v>44367.4</v>
      </c>
      <c r="R25" s="28">
        <f t="shared" si="4"/>
        <v>0</v>
      </c>
    </row>
    <row r="26" spans="2:21" s="1" customFormat="1" ht="15" customHeight="1" x14ac:dyDescent="0.25">
      <c r="B26" s="120">
        <v>5</v>
      </c>
      <c r="C26" s="124" t="s">
        <v>11</v>
      </c>
      <c r="D26" s="26">
        <v>1533606</v>
      </c>
      <c r="E26" s="58">
        <v>43889</v>
      </c>
      <c r="F26" s="18">
        <v>20167</v>
      </c>
      <c r="G26" s="24">
        <v>101</v>
      </c>
      <c r="H26" s="58">
        <v>43899</v>
      </c>
      <c r="I26" s="18">
        <v>20167</v>
      </c>
      <c r="J26" s="18"/>
      <c r="K26" s="18"/>
      <c r="L26" s="18"/>
      <c r="M26" s="18"/>
      <c r="N26" s="18">
        <v>20167</v>
      </c>
      <c r="O26" s="18"/>
      <c r="P26" s="18"/>
      <c r="Q26" s="17">
        <f>F26-O26-R26</f>
        <v>20167</v>
      </c>
      <c r="R26" s="18">
        <v>0</v>
      </c>
      <c r="S26" s="9">
        <v>6050.1</v>
      </c>
      <c r="T26" s="66" t="s">
        <v>64</v>
      </c>
      <c r="U26" s="66" t="s">
        <v>63</v>
      </c>
    </row>
    <row r="27" spans="2:21" s="1" customFormat="1" ht="15" customHeight="1" x14ac:dyDescent="0.25">
      <c r="B27" s="120"/>
      <c r="C27" s="139"/>
      <c r="D27" s="26">
        <v>1536423</v>
      </c>
      <c r="E27" s="58">
        <v>43921</v>
      </c>
      <c r="F27" s="18">
        <v>23192.05</v>
      </c>
      <c r="G27" s="24">
        <v>129</v>
      </c>
      <c r="H27" s="58">
        <v>43931</v>
      </c>
      <c r="I27" s="18">
        <v>23192.05</v>
      </c>
      <c r="J27" s="18">
        <v>23192.05</v>
      </c>
      <c r="K27" s="18"/>
      <c r="L27" s="18"/>
      <c r="M27" s="18"/>
      <c r="N27" s="18"/>
      <c r="O27" s="18"/>
      <c r="P27" s="18"/>
      <c r="Q27" s="17">
        <f>F27-O27-R27</f>
        <v>23192.05</v>
      </c>
      <c r="R27" s="18">
        <v>0</v>
      </c>
      <c r="S27" s="10"/>
      <c r="T27" s="68"/>
      <c r="U27" s="68"/>
    </row>
    <row r="28" spans="2:21" s="1" customFormat="1" x14ac:dyDescent="0.25">
      <c r="B28" s="120"/>
      <c r="C28" s="25" t="s">
        <v>6</v>
      </c>
      <c r="D28" s="26"/>
      <c r="E28" s="27"/>
      <c r="F28" s="28">
        <f>SUM(F26:F27)</f>
        <v>43359.05</v>
      </c>
      <c r="G28" s="28"/>
      <c r="H28" s="28"/>
      <c r="I28" s="28">
        <f>SUM(I26:I27)</f>
        <v>43359.05</v>
      </c>
      <c r="J28" s="28">
        <f t="shared" ref="J28:R28" si="5">SUM(J26:J27)</f>
        <v>23192.05</v>
      </c>
      <c r="K28" s="28">
        <f t="shared" si="5"/>
        <v>0</v>
      </c>
      <c r="L28" s="28">
        <f t="shared" si="5"/>
        <v>0</v>
      </c>
      <c r="M28" s="28">
        <f t="shared" si="5"/>
        <v>0</v>
      </c>
      <c r="N28" s="28">
        <f t="shared" si="5"/>
        <v>20167</v>
      </c>
      <c r="O28" s="28">
        <f t="shared" si="5"/>
        <v>0</v>
      </c>
      <c r="P28" s="28">
        <f t="shared" si="5"/>
        <v>0</v>
      </c>
      <c r="Q28" s="28">
        <f t="shared" si="5"/>
        <v>43359.05</v>
      </c>
      <c r="R28" s="28">
        <f t="shared" si="5"/>
        <v>0</v>
      </c>
    </row>
    <row r="29" spans="2:21" s="1" customFormat="1" ht="15" customHeight="1" x14ac:dyDescent="0.25">
      <c r="B29" s="117">
        <v>6</v>
      </c>
      <c r="C29" s="129" t="s">
        <v>26</v>
      </c>
      <c r="D29" s="16">
        <v>1116778989</v>
      </c>
      <c r="E29" s="58">
        <v>43889</v>
      </c>
      <c r="F29" s="18">
        <v>2306.7600000000002</v>
      </c>
      <c r="G29" s="24">
        <v>76</v>
      </c>
      <c r="H29" s="58">
        <v>43896</v>
      </c>
      <c r="I29" s="18">
        <v>2306.7600000000002</v>
      </c>
      <c r="J29" s="18"/>
      <c r="K29" s="18"/>
      <c r="L29" s="81"/>
      <c r="M29" s="81"/>
      <c r="N29" s="18">
        <v>2306.7600000000002</v>
      </c>
      <c r="O29" s="81"/>
      <c r="P29" s="81"/>
      <c r="Q29" s="17">
        <f>F29-O29-R29</f>
        <v>2306.7600000000002</v>
      </c>
      <c r="R29" s="18">
        <v>0</v>
      </c>
      <c r="S29" s="9">
        <v>2678.09</v>
      </c>
      <c r="T29" s="66" t="s">
        <v>92</v>
      </c>
      <c r="U29" s="66" t="s">
        <v>62</v>
      </c>
    </row>
    <row r="30" spans="2:21" s="1" customFormat="1" ht="13.5" customHeight="1" x14ac:dyDescent="0.25">
      <c r="B30" s="118"/>
      <c r="C30" s="129"/>
      <c r="D30" s="16"/>
      <c r="E30" s="58"/>
      <c r="F30" s="18"/>
      <c r="G30" s="24"/>
      <c r="H30" s="58"/>
      <c r="I30" s="18"/>
      <c r="J30" s="18"/>
      <c r="K30" s="8"/>
      <c r="L30" s="81"/>
      <c r="M30" s="81"/>
      <c r="N30" s="81"/>
      <c r="O30" s="81"/>
      <c r="P30" s="81"/>
      <c r="Q30" s="17"/>
      <c r="R30" s="18"/>
    </row>
    <row r="31" spans="2:21" s="1" customFormat="1" x14ac:dyDescent="0.25">
      <c r="B31" s="119"/>
      <c r="C31" s="30" t="s">
        <v>6</v>
      </c>
      <c r="D31" s="26"/>
      <c r="E31" s="27"/>
      <c r="F31" s="28">
        <f>SUM(F29:F30)</f>
        <v>2306.7600000000002</v>
      </c>
      <c r="G31" s="29"/>
      <c r="H31" s="28"/>
      <c r="I31" s="28">
        <f t="shared" ref="I31:R31" si="6">SUM(I29:I30)</f>
        <v>2306.7600000000002</v>
      </c>
      <c r="J31" s="28">
        <f t="shared" si="6"/>
        <v>0</v>
      </c>
      <c r="K31" s="28">
        <f t="shared" ref="K31:N31" si="7">SUM(K29:K30)</f>
        <v>0</v>
      </c>
      <c r="L31" s="28">
        <f t="shared" si="7"/>
        <v>0</v>
      </c>
      <c r="M31" s="28">
        <f t="shared" si="7"/>
        <v>0</v>
      </c>
      <c r="N31" s="28">
        <f t="shared" si="7"/>
        <v>2306.7600000000002</v>
      </c>
      <c r="O31" s="28">
        <f t="shared" si="6"/>
        <v>0</v>
      </c>
      <c r="P31" s="28">
        <f t="shared" si="6"/>
        <v>0</v>
      </c>
      <c r="Q31" s="28">
        <f t="shared" si="6"/>
        <v>2306.7600000000002</v>
      </c>
      <c r="R31" s="28">
        <f t="shared" si="6"/>
        <v>0</v>
      </c>
    </row>
    <row r="32" spans="2:21" s="1" customFormat="1" x14ac:dyDescent="0.25">
      <c r="B32" s="117">
        <v>7</v>
      </c>
      <c r="C32" s="124" t="s">
        <v>10</v>
      </c>
      <c r="D32" s="8">
        <v>27842</v>
      </c>
      <c r="E32" s="58">
        <v>43890</v>
      </c>
      <c r="F32" s="60">
        <v>1038.72</v>
      </c>
      <c r="G32" s="8">
        <v>108</v>
      </c>
      <c r="H32" s="58">
        <v>43899</v>
      </c>
      <c r="I32" s="60">
        <v>756.62</v>
      </c>
      <c r="J32" s="60"/>
      <c r="K32" s="8"/>
      <c r="L32" s="8"/>
      <c r="M32" s="8"/>
      <c r="N32" s="60">
        <v>756.62</v>
      </c>
      <c r="O32" s="8">
        <v>282.10000000000002</v>
      </c>
      <c r="P32" s="8"/>
      <c r="Q32" s="17">
        <f>F32-O32-R32</f>
        <v>756.62</v>
      </c>
      <c r="R32" s="60">
        <v>0</v>
      </c>
      <c r="S32" s="9">
        <v>21351.96</v>
      </c>
      <c r="T32" s="66" t="s">
        <v>86</v>
      </c>
      <c r="U32" s="66" t="s">
        <v>63</v>
      </c>
    </row>
    <row r="33" spans="2:21" s="1" customFormat="1" x14ac:dyDescent="0.25">
      <c r="B33" s="118"/>
      <c r="C33" s="125"/>
      <c r="D33" s="8">
        <v>27841</v>
      </c>
      <c r="E33" s="58">
        <v>43890</v>
      </c>
      <c r="F33" s="60">
        <v>19428.36</v>
      </c>
      <c r="G33" s="8">
        <v>107</v>
      </c>
      <c r="H33" s="58">
        <v>43899</v>
      </c>
      <c r="I33" s="60">
        <v>19107.759999999998</v>
      </c>
      <c r="J33" s="60"/>
      <c r="K33" s="60"/>
      <c r="L33" s="8"/>
      <c r="M33" s="8"/>
      <c r="N33" s="60">
        <v>19107.759999999998</v>
      </c>
      <c r="O33" s="8">
        <v>320.60000000000002</v>
      </c>
      <c r="P33" s="8"/>
      <c r="Q33" s="17">
        <f>F33-O33-R33</f>
        <v>19107.760000000002</v>
      </c>
      <c r="R33" s="60">
        <v>0</v>
      </c>
      <c r="S33" s="9">
        <v>724.56</v>
      </c>
      <c r="T33" s="66" t="s">
        <v>85</v>
      </c>
      <c r="U33" s="66" t="s">
        <v>63</v>
      </c>
    </row>
    <row r="34" spans="2:21" s="1" customFormat="1" x14ac:dyDescent="0.25">
      <c r="B34" s="119"/>
      <c r="C34" s="30" t="s">
        <v>6</v>
      </c>
      <c r="D34" s="26"/>
      <c r="E34" s="27"/>
      <c r="F34" s="28">
        <f>SUM(F32:F33)</f>
        <v>20467.080000000002</v>
      </c>
      <c r="G34" s="29"/>
      <c r="H34" s="28"/>
      <c r="I34" s="28">
        <f t="shared" ref="I34:R34" si="8">SUM(I32:I33)</f>
        <v>19864.379999999997</v>
      </c>
      <c r="J34" s="28">
        <f t="shared" si="8"/>
        <v>0</v>
      </c>
      <c r="K34" s="28">
        <f t="shared" si="8"/>
        <v>0</v>
      </c>
      <c r="L34" s="28">
        <f t="shared" si="8"/>
        <v>0</v>
      </c>
      <c r="M34" s="28">
        <f t="shared" si="8"/>
        <v>0</v>
      </c>
      <c r="N34" s="28">
        <f t="shared" si="8"/>
        <v>19864.379999999997</v>
      </c>
      <c r="O34" s="28">
        <f t="shared" si="8"/>
        <v>602.70000000000005</v>
      </c>
      <c r="P34" s="28">
        <f t="shared" si="8"/>
        <v>0</v>
      </c>
      <c r="Q34" s="28">
        <f t="shared" si="8"/>
        <v>19864.38</v>
      </c>
      <c r="R34" s="28">
        <f t="shared" si="8"/>
        <v>0</v>
      </c>
    </row>
    <row r="35" spans="2:21" s="1" customFormat="1" x14ac:dyDescent="0.25">
      <c r="B35" s="120">
        <v>8</v>
      </c>
      <c r="C35" s="121" t="s">
        <v>9</v>
      </c>
      <c r="D35" s="26">
        <v>211817</v>
      </c>
      <c r="E35" s="58">
        <v>43890</v>
      </c>
      <c r="F35" s="65">
        <v>19233.189999999999</v>
      </c>
      <c r="G35" s="59">
        <v>89</v>
      </c>
      <c r="H35" s="58">
        <v>43896</v>
      </c>
      <c r="I35" s="65">
        <v>19233.189999999999</v>
      </c>
      <c r="J35" s="65"/>
      <c r="K35" s="65"/>
      <c r="L35" s="28"/>
      <c r="M35" s="28"/>
      <c r="N35" s="65">
        <v>19233.189999999999</v>
      </c>
      <c r="O35" s="28"/>
      <c r="P35" s="65"/>
      <c r="Q35" s="17">
        <f>F35-O35-R35</f>
        <v>19233.189999999999</v>
      </c>
      <c r="R35" s="65">
        <v>0</v>
      </c>
      <c r="S35" s="9">
        <v>20323.080000000002</v>
      </c>
      <c r="T35" s="66" t="s">
        <v>66</v>
      </c>
      <c r="U35" s="66" t="s">
        <v>62</v>
      </c>
    </row>
    <row r="36" spans="2:21" s="1" customFormat="1" x14ac:dyDescent="0.25">
      <c r="B36" s="120"/>
      <c r="C36" s="121"/>
      <c r="D36" s="26">
        <v>211845</v>
      </c>
      <c r="E36" s="58">
        <v>43921</v>
      </c>
      <c r="F36" s="65">
        <v>22560.62</v>
      </c>
      <c r="G36" s="59">
        <v>125</v>
      </c>
      <c r="H36" s="58">
        <v>43931</v>
      </c>
      <c r="I36" s="65">
        <v>22560.62</v>
      </c>
      <c r="J36" s="65">
        <v>22560.62</v>
      </c>
      <c r="K36" s="65"/>
      <c r="L36" s="28"/>
      <c r="M36" s="28"/>
      <c r="N36" s="65"/>
      <c r="O36" s="28"/>
      <c r="P36" s="65"/>
      <c r="Q36" s="17">
        <f>F36-O36-R36</f>
        <v>22560.62</v>
      </c>
      <c r="R36" s="65">
        <v>0</v>
      </c>
      <c r="S36" s="10"/>
      <c r="T36" s="68"/>
      <c r="U36" s="68"/>
    </row>
    <row r="37" spans="2:21" s="1" customFormat="1" x14ac:dyDescent="0.25">
      <c r="B37" s="117"/>
      <c r="C37" s="101" t="s">
        <v>6</v>
      </c>
      <c r="D37" s="26"/>
      <c r="E37" s="27"/>
      <c r="F37" s="28">
        <f>SUM(F35:F36)</f>
        <v>41793.81</v>
      </c>
      <c r="G37" s="28"/>
      <c r="H37" s="28"/>
      <c r="I37" s="28">
        <f>SUM(I35:I36)</f>
        <v>41793.81</v>
      </c>
      <c r="J37" s="28">
        <f>SUM(J35:J36)</f>
        <v>22560.62</v>
      </c>
      <c r="K37" s="28">
        <f t="shared" ref="K37:N37" si="9">SUM(K35:K36)</f>
        <v>0</v>
      </c>
      <c r="L37" s="28">
        <f t="shared" si="9"/>
        <v>0</v>
      </c>
      <c r="M37" s="28">
        <f t="shared" si="9"/>
        <v>0</v>
      </c>
      <c r="N37" s="28">
        <f t="shared" si="9"/>
        <v>19233.189999999999</v>
      </c>
      <c r="O37" s="28">
        <f>SUM(O35:O35)</f>
        <v>0</v>
      </c>
      <c r="P37" s="28">
        <f>SUM(P35:P35)</f>
        <v>0</v>
      </c>
      <c r="Q37" s="28">
        <f>SUM(Q35:Q36)</f>
        <v>41793.81</v>
      </c>
      <c r="R37" s="28">
        <f>SUM(R35:R36)</f>
        <v>0</v>
      </c>
    </row>
    <row r="38" spans="2:21" s="1" customFormat="1" x14ac:dyDescent="0.25">
      <c r="B38" s="102"/>
      <c r="C38" s="126" t="s">
        <v>8</v>
      </c>
      <c r="D38" s="100">
        <v>1000070039</v>
      </c>
      <c r="E38" s="58">
        <v>43890</v>
      </c>
      <c r="F38" s="17">
        <v>16350.6</v>
      </c>
      <c r="G38" s="24">
        <v>86</v>
      </c>
      <c r="H38" s="58">
        <v>43896</v>
      </c>
      <c r="I38" s="17">
        <v>16350.6</v>
      </c>
      <c r="J38" s="17"/>
      <c r="K38" s="17"/>
      <c r="L38" s="17"/>
      <c r="M38" s="17"/>
      <c r="N38" s="17">
        <v>16350.6</v>
      </c>
      <c r="O38" s="17"/>
      <c r="P38" s="17"/>
      <c r="Q38" s="17">
        <f>F38-O38-R38</f>
        <v>16350.6</v>
      </c>
      <c r="R38" s="17">
        <v>0</v>
      </c>
      <c r="S38" s="9">
        <v>230.91</v>
      </c>
      <c r="T38" s="66" t="s">
        <v>71</v>
      </c>
      <c r="U38" s="66" t="s">
        <v>69</v>
      </c>
    </row>
    <row r="39" spans="2:21" s="1" customFormat="1" x14ac:dyDescent="0.25">
      <c r="B39" s="103">
        <v>9</v>
      </c>
      <c r="C39" s="127"/>
      <c r="D39" s="100">
        <v>1000070036</v>
      </c>
      <c r="E39" s="58">
        <v>43890</v>
      </c>
      <c r="F39" s="17">
        <v>1346.52</v>
      </c>
      <c r="G39" s="24">
        <v>85</v>
      </c>
      <c r="H39" s="58">
        <v>43895</v>
      </c>
      <c r="I39" s="17">
        <v>1346.52</v>
      </c>
      <c r="J39" s="17"/>
      <c r="K39" s="17"/>
      <c r="L39" s="17"/>
      <c r="M39" s="17"/>
      <c r="N39" s="17">
        <v>1346.52</v>
      </c>
      <c r="O39" s="17"/>
      <c r="P39" s="17">
        <v>705.75</v>
      </c>
      <c r="Q39" s="17">
        <v>640.77</v>
      </c>
      <c r="R39" s="17">
        <v>0</v>
      </c>
      <c r="S39" s="9">
        <v>577.54</v>
      </c>
      <c r="T39" s="66" t="s">
        <v>70</v>
      </c>
      <c r="U39" s="66" t="s">
        <v>69</v>
      </c>
    </row>
    <row r="40" spans="2:21" s="1" customFormat="1" x14ac:dyDescent="0.25">
      <c r="B40" s="104"/>
      <c r="C40" s="99" t="s">
        <v>6</v>
      </c>
      <c r="D40" s="26"/>
      <c r="E40" s="27"/>
      <c r="F40" s="28">
        <f>SUM(F38:F39)</f>
        <v>17697.12</v>
      </c>
      <c r="G40" s="28"/>
      <c r="H40" s="28"/>
      <c r="I40" s="28">
        <f t="shared" ref="I40:R40" si="10">SUM(I38:I39)</f>
        <v>17697.12</v>
      </c>
      <c r="J40" s="28">
        <f t="shared" si="10"/>
        <v>0</v>
      </c>
      <c r="K40" s="28">
        <f t="shared" si="10"/>
        <v>0</v>
      </c>
      <c r="L40" s="28">
        <f t="shared" si="10"/>
        <v>0</v>
      </c>
      <c r="M40" s="28">
        <f t="shared" si="10"/>
        <v>0</v>
      </c>
      <c r="N40" s="28">
        <f t="shared" si="10"/>
        <v>17697.12</v>
      </c>
      <c r="O40" s="28">
        <f t="shared" si="10"/>
        <v>0</v>
      </c>
      <c r="P40" s="28">
        <f t="shared" si="10"/>
        <v>705.75</v>
      </c>
      <c r="Q40" s="28">
        <f t="shared" si="10"/>
        <v>16991.37</v>
      </c>
      <c r="R40" s="28">
        <f t="shared" si="10"/>
        <v>0</v>
      </c>
    </row>
    <row r="41" spans="2:21" s="1" customFormat="1" ht="15" customHeight="1" x14ac:dyDescent="0.25">
      <c r="B41" s="122">
        <v>10</v>
      </c>
      <c r="C41" s="124" t="s">
        <v>7</v>
      </c>
      <c r="D41" s="33" t="s">
        <v>109</v>
      </c>
      <c r="E41" s="58">
        <v>43889</v>
      </c>
      <c r="F41" s="17">
        <v>7393.12</v>
      </c>
      <c r="G41" s="24">
        <v>94</v>
      </c>
      <c r="H41" s="58">
        <v>43896</v>
      </c>
      <c r="I41" s="17">
        <v>7393.12</v>
      </c>
      <c r="J41" s="17"/>
      <c r="K41" s="8">
        <v>7393.12</v>
      </c>
      <c r="L41" s="17"/>
      <c r="M41" s="17"/>
      <c r="N41" s="17">
        <v>7393.12</v>
      </c>
      <c r="O41" s="17"/>
      <c r="P41" s="17"/>
      <c r="Q41" s="17">
        <f>F41-O41-R41</f>
        <v>7393.12</v>
      </c>
      <c r="R41" s="17">
        <v>0</v>
      </c>
      <c r="S41" s="9">
        <v>6336.96</v>
      </c>
      <c r="T41" s="66" t="s">
        <v>59</v>
      </c>
      <c r="U41" s="66" t="s">
        <v>62</v>
      </c>
    </row>
    <row r="42" spans="2:21" s="1" customFormat="1" x14ac:dyDescent="0.25">
      <c r="B42" s="123"/>
      <c r="C42" s="125"/>
      <c r="D42" s="8">
        <v>172499</v>
      </c>
      <c r="E42" s="109">
        <v>43889</v>
      </c>
      <c r="F42" s="8">
        <v>398.16</v>
      </c>
      <c r="G42" s="8">
        <v>93</v>
      </c>
      <c r="H42" s="109">
        <v>43896</v>
      </c>
      <c r="I42" s="8">
        <v>398.16</v>
      </c>
      <c r="J42" s="8"/>
      <c r="K42" s="8">
        <v>398.16</v>
      </c>
      <c r="L42" s="8"/>
      <c r="M42" s="8"/>
      <c r="N42" s="8">
        <v>398.16</v>
      </c>
      <c r="O42" s="8"/>
      <c r="P42" s="8"/>
      <c r="Q42" s="17">
        <f>F42-O42-R42</f>
        <v>398.16</v>
      </c>
      <c r="R42" s="8">
        <v>0</v>
      </c>
      <c r="S42" s="9">
        <v>1454.32</v>
      </c>
      <c r="T42" s="66" t="s">
        <v>58</v>
      </c>
      <c r="U42" s="66" t="s">
        <v>62</v>
      </c>
    </row>
    <row r="43" spans="2:21" s="1" customFormat="1" x14ac:dyDescent="0.25">
      <c r="B43" s="123"/>
      <c r="C43" s="125"/>
      <c r="D43" s="33" t="s">
        <v>108</v>
      </c>
      <c r="E43" s="58">
        <v>43909</v>
      </c>
      <c r="F43" s="17">
        <v>7080.78</v>
      </c>
      <c r="G43" s="24">
        <v>120</v>
      </c>
      <c r="H43" s="58">
        <v>43931</v>
      </c>
      <c r="I43" s="17">
        <v>7080.78</v>
      </c>
      <c r="J43" s="17">
        <v>7080.78</v>
      </c>
      <c r="K43" s="8"/>
      <c r="L43" s="17"/>
      <c r="M43" s="17"/>
      <c r="N43" s="17"/>
      <c r="O43" s="17"/>
      <c r="P43" s="17"/>
      <c r="Q43" s="17">
        <f>F43-O43-R43</f>
        <v>7080.78</v>
      </c>
      <c r="R43" s="17">
        <v>0</v>
      </c>
      <c r="S43" s="9"/>
      <c r="T43" s="66"/>
      <c r="U43" s="66"/>
    </row>
    <row r="44" spans="2:21" s="1" customFormat="1" x14ac:dyDescent="0.25">
      <c r="B44" s="119"/>
      <c r="C44" s="30" t="s">
        <v>6</v>
      </c>
      <c r="D44" s="34"/>
      <c r="E44" s="35"/>
      <c r="F44" s="28">
        <f>SUM(F41:F43)</f>
        <v>14872.06</v>
      </c>
      <c r="G44" s="28"/>
      <c r="H44" s="28"/>
      <c r="I44" s="28">
        <f t="shared" ref="I44:R44" si="11">SUM(I41:I43)</f>
        <v>14872.06</v>
      </c>
      <c r="J44" s="28">
        <f t="shared" si="11"/>
        <v>7080.78</v>
      </c>
      <c r="K44" s="28">
        <f t="shared" si="11"/>
        <v>7791.28</v>
      </c>
      <c r="L44" s="28">
        <f t="shared" si="11"/>
        <v>0</v>
      </c>
      <c r="M44" s="28">
        <f t="shared" si="11"/>
        <v>0</v>
      </c>
      <c r="N44" s="28">
        <f t="shared" si="11"/>
        <v>7791.28</v>
      </c>
      <c r="O44" s="28">
        <f t="shared" si="11"/>
        <v>0</v>
      </c>
      <c r="P44" s="28">
        <f t="shared" si="11"/>
        <v>0</v>
      </c>
      <c r="Q44" s="28">
        <f t="shared" si="11"/>
        <v>14872.06</v>
      </c>
      <c r="R44" s="28">
        <f t="shared" si="11"/>
        <v>0</v>
      </c>
    </row>
    <row r="45" spans="2:21" s="1" customFormat="1" ht="30.75" customHeight="1" x14ac:dyDescent="0.25">
      <c r="B45" s="117">
        <v>11</v>
      </c>
      <c r="C45" s="98" t="s">
        <v>111</v>
      </c>
      <c r="D45" s="16">
        <v>41</v>
      </c>
      <c r="E45" s="58">
        <v>43890</v>
      </c>
      <c r="F45" s="36">
        <v>4384.13</v>
      </c>
      <c r="G45" s="24">
        <v>88</v>
      </c>
      <c r="H45" s="58">
        <v>43896</v>
      </c>
      <c r="I45" s="36">
        <v>4384.13</v>
      </c>
      <c r="J45" s="36"/>
      <c r="K45" s="36"/>
      <c r="L45" s="16"/>
      <c r="M45" s="16"/>
      <c r="N45" s="36">
        <v>4384.13</v>
      </c>
      <c r="O45" s="16"/>
      <c r="P45" s="16"/>
      <c r="Q45" s="17">
        <f>F45-O45-R45</f>
        <v>4384.13</v>
      </c>
      <c r="R45" s="36">
        <v>0</v>
      </c>
      <c r="S45" s="9">
        <v>4384.13</v>
      </c>
      <c r="T45" s="66" t="s">
        <v>78</v>
      </c>
      <c r="U45" s="66" t="s">
        <v>62</v>
      </c>
    </row>
    <row r="46" spans="2:21" s="1" customFormat="1" hidden="1" x14ac:dyDescent="0.25">
      <c r="B46" s="118"/>
      <c r="C46" s="98"/>
      <c r="D46" s="16"/>
      <c r="E46" s="58"/>
      <c r="F46" s="36"/>
      <c r="G46" s="24"/>
      <c r="H46" s="58"/>
      <c r="I46" s="36"/>
      <c r="J46" s="36"/>
      <c r="K46" s="36"/>
      <c r="L46" s="16"/>
      <c r="M46" s="16"/>
      <c r="N46" s="16"/>
      <c r="O46" s="16"/>
      <c r="P46" s="16"/>
      <c r="Q46" s="18">
        <f>I46-O46-R46</f>
        <v>0</v>
      </c>
      <c r="R46" s="36"/>
    </row>
    <row r="47" spans="2:21" s="1" customFormat="1" x14ac:dyDescent="0.25">
      <c r="B47" s="138"/>
      <c r="C47" s="30" t="s">
        <v>6</v>
      </c>
      <c r="D47" s="26"/>
      <c r="E47" s="27"/>
      <c r="F47" s="28">
        <f>SUM(F45:F46)</f>
        <v>4384.13</v>
      </c>
      <c r="G47" s="29"/>
      <c r="H47" s="28"/>
      <c r="I47" s="28">
        <f t="shared" ref="I47:R47" si="12">SUM(I45:I46)</f>
        <v>4384.13</v>
      </c>
      <c r="J47" s="28">
        <f t="shared" si="12"/>
        <v>0</v>
      </c>
      <c r="K47" s="28">
        <f t="shared" si="12"/>
        <v>0</v>
      </c>
      <c r="L47" s="28">
        <f t="shared" si="12"/>
        <v>0</v>
      </c>
      <c r="M47" s="28">
        <f t="shared" si="12"/>
        <v>0</v>
      </c>
      <c r="N47" s="28">
        <f t="shared" si="12"/>
        <v>4384.13</v>
      </c>
      <c r="O47" s="28">
        <f t="shared" si="12"/>
        <v>0</v>
      </c>
      <c r="P47" s="28">
        <f t="shared" si="12"/>
        <v>0</v>
      </c>
      <c r="Q47" s="28">
        <f t="shared" si="12"/>
        <v>4384.13</v>
      </c>
      <c r="R47" s="28">
        <f t="shared" si="12"/>
        <v>0</v>
      </c>
    </row>
    <row r="48" spans="2:21" s="1" customFormat="1" x14ac:dyDescent="0.25">
      <c r="B48" s="117">
        <v>12</v>
      </c>
      <c r="C48" s="107" t="s">
        <v>56</v>
      </c>
      <c r="D48" s="67" t="s">
        <v>118</v>
      </c>
      <c r="E48" s="58">
        <v>43890</v>
      </c>
      <c r="F48" s="81">
        <v>3063.93</v>
      </c>
      <c r="G48" s="24">
        <v>109</v>
      </c>
      <c r="H48" s="58">
        <v>43899</v>
      </c>
      <c r="I48" s="81">
        <v>3063.93</v>
      </c>
      <c r="J48" s="81"/>
      <c r="K48" s="81"/>
      <c r="L48" s="28"/>
      <c r="M48" s="28"/>
      <c r="N48" s="81">
        <v>3063.93</v>
      </c>
      <c r="O48" s="28"/>
      <c r="P48" s="28"/>
      <c r="Q48" s="17">
        <f>F48-O48-R48</f>
        <v>3063.93</v>
      </c>
      <c r="R48" s="81">
        <v>0</v>
      </c>
      <c r="S48" s="9">
        <v>2791.96</v>
      </c>
      <c r="T48" s="66" t="s">
        <v>57</v>
      </c>
      <c r="U48" s="66" t="s">
        <v>62</v>
      </c>
    </row>
    <row r="49" spans="2:22" s="1" customFormat="1" x14ac:dyDescent="0.25">
      <c r="B49" s="138"/>
      <c r="C49" s="30" t="s">
        <v>6</v>
      </c>
      <c r="D49" s="21"/>
      <c r="E49" s="27"/>
      <c r="F49" s="28">
        <f>SUM(F48:F48)</f>
        <v>3063.93</v>
      </c>
      <c r="G49" s="29"/>
      <c r="H49" s="28"/>
      <c r="I49" s="28">
        <f t="shared" ref="I49:R49" si="13">SUM(I48:I48)</f>
        <v>3063.93</v>
      </c>
      <c r="J49" s="28">
        <f t="shared" si="13"/>
        <v>0</v>
      </c>
      <c r="K49" s="28">
        <f t="shared" si="13"/>
        <v>0</v>
      </c>
      <c r="L49" s="28">
        <f t="shared" si="13"/>
        <v>0</v>
      </c>
      <c r="M49" s="28">
        <f t="shared" si="13"/>
        <v>0</v>
      </c>
      <c r="N49" s="28">
        <f t="shared" si="13"/>
        <v>3063.93</v>
      </c>
      <c r="O49" s="28">
        <f t="shared" si="13"/>
        <v>0</v>
      </c>
      <c r="P49" s="28">
        <f t="shared" si="13"/>
        <v>0</v>
      </c>
      <c r="Q49" s="28">
        <f t="shared" si="13"/>
        <v>3063.93</v>
      </c>
      <c r="R49" s="28">
        <f t="shared" si="13"/>
        <v>0</v>
      </c>
      <c r="V49" s="69"/>
    </row>
    <row r="50" spans="2:22" s="1" customFormat="1" ht="14.25" customHeight="1" x14ac:dyDescent="0.25">
      <c r="B50" s="117">
        <v>13</v>
      </c>
      <c r="C50" s="126" t="s">
        <v>103</v>
      </c>
      <c r="D50" s="21">
        <v>3757</v>
      </c>
      <c r="E50" s="58">
        <v>43889</v>
      </c>
      <c r="F50" s="81">
        <v>2133.94</v>
      </c>
      <c r="G50" s="82">
        <v>111</v>
      </c>
      <c r="H50" s="58">
        <v>43899</v>
      </c>
      <c r="I50" s="81">
        <v>2133.94</v>
      </c>
      <c r="J50" s="81"/>
      <c r="K50" s="81"/>
      <c r="L50" s="28"/>
      <c r="M50" s="28"/>
      <c r="N50" s="81">
        <v>2133.94</v>
      </c>
      <c r="O50" s="28"/>
      <c r="P50" s="28"/>
      <c r="Q50" s="17">
        <f>F50-O50-R50</f>
        <v>2133.94</v>
      </c>
      <c r="R50" s="81">
        <v>0</v>
      </c>
    </row>
    <row r="51" spans="2:22" s="1" customFormat="1" ht="15" customHeight="1" x14ac:dyDescent="0.25">
      <c r="B51" s="118"/>
      <c r="C51" s="127"/>
      <c r="D51" s="21">
        <v>3786</v>
      </c>
      <c r="E51" s="58">
        <v>43921</v>
      </c>
      <c r="F51" s="81">
        <v>1215.53</v>
      </c>
      <c r="G51" s="82">
        <v>123</v>
      </c>
      <c r="H51" s="58">
        <v>43931</v>
      </c>
      <c r="I51" s="81">
        <v>1215.53</v>
      </c>
      <c r="J51" s="81">
        <v>1215.53</v>
      </c>
      <c r="K51" s="81"/>
      <c r="L51" s="28"/>
      <c r="M51" s="28"/>
      <c r="N51" s="28"/>
      <c r="O51" s="28"/>
      <c r="P51" s="28"/>
      <c r="Q51" s="17">
        <f>F51-O51-R51</f>
        <v>1215.53</v>
      </c>
      <c r="R51" s="81">
        <v>0</v>
      </c>
    </row>
    <row r="52" spans="2:22" s="1" customFormat="1" x14ac:dyDescent="0.25">
      <c r="B52" s="138"/>
      <c r="C52" s="30" t="s">
        <v>6</v>
      </c>
      <c r="D52" s="21"/>
      <c r="E52" s="27"/>
      <c r="F52" s="28">
        <f>SUM(F50:F51)</f>
        <v>3349.4700000000003</v>
      </c>
      <c r="G52" s="28"/>
      <c r="H52" s="28"/>
      <c r="I52" s="28">
        <f t="shared" ref="I52:R52" si="14">SUM(I50:I51)</f>
        <v>3349.4700000000003</v>
      </c>
      <c r="J52" s="28">
        <f t="shared" si="14"/>
        <v>1215.53</v>
      </c>
      <c r="K52" s="28">
        <f t="shared" si="14"/>
        <v>0</v>
      </c>
      <c r="L52" s="28">
        <f t="shared" si="14"/>
        <v>0</v>
      </c>
      <c r="M52" s="28">
        <f t="shared" si="14"/>
        <v>0</v>
      </c>
      <c r="N52" s="28">
        <f t="shared" si="14"/>
        <v>2133.94</v>
      </c>
      <c r="O52" s="28">
        <f t="shared" si="14"/>
        <v>0</v>
      </c>
      <c r="P52" s="28">
        <f t="shared" si="14"/>
        <v>0</v>
      </c>
      <c r="Q52" s="28">
        <f t="shared" si="14"/>
        <v>3349.4700000000003</v>
      </c>
      <c r="R52" s="28">
        <f t="shared" si="14"/>
        <v>0</v>
      </c>
    </row>
    <row r="53" spans="2:22" s="1" customFormat="1" hidden="1" x14ac:dyDescent="0.25">
      <c r="B53" s="120">
        <v>14</v>
      </c>
      <c r="C53" s="30" t="s">
        <v>27</v>
      </c>
      <c r="D53" s="21"/>
      <c r="E53" s="58"/>
      <c r="F53" s="17"/>
      <c r="G53" s="82"/>
      <c r="H53" s="58"/>
      <c r="I53" s="17"/>
      <c r="J53" s="17"/>
      <c r="K53" s="17"/>
      <c r="L53" s="16"/>
      <c r="M53" s="16"/>
      <c r="N53" s="16"/>
      <c r="O53" s="17"/>
      <c r="P53" s="16"/>
      <c r="Q53" s="18">
        <f>F53-O53-R53</f>
        <v>0</v>
      </c>
      <c r="R53" s="17">
        <v>0</v>
      </c>
      <c r="S53" s="9">
        <v>769.44</v>
      </c>
      <c r="T53" s="66" t="s">
        <v>81</v>
      </c>
      <c r="U53" s="66" t="s">
        <v>63</v>
      </c>
    </row>
    <row r="54" spans="2:22" s="1" customFormat="1" hidden="1" x14ac:dyDescent="0.25">
      <c r="B54" s="120"/>
      <c r="C54" s="30" t="s">
        <v>6</v>
      </c>
      <c r="D54" s="21"/>
      <c r="E54" s="83"/>
      <c r="F54" s="28">
        <f>SUM(F53:F53)</f>
        <v>0</v>
      </c>
      <c r="G54" s="28"/>
      <c r="H54" s="28"/>
      <c r="I54" s="28">
        <f>SUM(I53:I53)</f>
        <v>0</v>
      </c>
      <c r="J54" s="28"/>
      <c r="K54" s="28">
        <f>SUM(K53:K53)</f>
        <v>0</v>
      </c>
      <c r="L54" s="28">
        <f>SUM(L53:L53)</f>
        <v>0</v>
      </c>
      <c r="M54" s="28"/>
      <c r="N54" s="28"/>
      <c r="O54" s="28">
        <f>SUM(O53:O53)</f>
        <v>0</v>
      </c>
      <c r="P54" s="28">
        <f>SUM(P53:P53)</f>
        <v>0</v>
      </c>
      <c r="Q54" s="28">
        <f>SUM(Q53:Q53)</f>
        <v>0</v>
      </c>
      <c r="R54" s="28">
        <v>0</v>
      </c>
    </row>
    <row r="55" spans="2:22" s="1" customFormat="1" x14ac:dyDescent="0.25">
      <c r="B55" s="117">
        <v>14</v>
      </c>
      <c r="C55" s="30" t="s">
        <v>37</v>
      </c>
      <c r="D55" s="21">
        <v>3229</v>
      </c>
      <c r="E55" s="58">
        <v>43889</v>
      </c>
      <c r="F55" s="81">
        <v>1852.76</v>
      </c>
      <c r="G55" s="24">
        <v>110</v>
      </c>
      <c r="H55" s="58">
        <v>43899</v>
      </c>
      <c r="I55" s="81">
        <v>1852.76</v>
      </c>
      <c r="J55" s="81"/>
      <c r="K55" s="8"/>
      <c r="L55" s="81"/>
      <c r="M55" s="81"/>
      <c r="N55" s="81">
        <v>1852.76</v>
      </c>
      <c r="O55" s="81"/>
      <c r="P55" s="81"/>
      <c r="Q55" s="17">
        <f>F55-O55-R55</f>
        <v>1852.76</v>
      </c>
      <c r="R55" s="81">
        <v>0</v>
      </c>
    </row>
    <row r="56" spans="2:22" s="1" customFormat="1" x14ac:dyDescent="0.25">
      <c r="B56" s="138"/>
      <c r="C56" s="30" t="s">
        <v>6</v>
      </c>
      <c r="D56" s="21"/>
      <c r="E56" s="83"/>
      <c r="F56" s="28">
        <f>SUM(F55:F55)</f>
        <v>1852.76</v>
      </c>
      <c r="G56" s="29"/>
      <c r="H56" s="28"/>
      <c r="I56" s="28">
        <f>SUM(I55:I55)</f>
        <v>1852.76</v>
      </c>
      <c r="J56" s="41">
        <f t="shared" ref="J56" si="15">SUM(J55:J55)</f>
        <v>0</v>
      </c>
      <c r="K56" s="28">
        <f t="shared" ref="K56:N56" si="16">SUM(K55:K55)</f>
        <v>0</v>
      </c>
      <c r="L56" s="28">
        <f t="shared" si="16"/>
        <v>0</v>
      </c>
      <c r="M56" s="28">
        <f t="shared" si="16"/>
        <v>0</v>
      </c>
      <c r="N56" s="28">
        <f t="shared" si="16"/>
        <v>1852.76</v>
      </c>
      <c r="O56" s="28">
        <f>SUM(O55:O55)</f>
        <v>0</v>
      </c>
      <c r="P56" s="28">
        <f>SUM(P55:P55)</f>
        <v>0</v>
      </c>
      <c r="Q56" s="28">
        <f>SUM(Q55:Q55)</f>
        <v>1852.76</v>
      </c>
      <c r="R56" s="28">
        <f>SUM(R55:R55)</f>
        <v>0</v>
      </c>
    </row>
    <row r="57" spans="2:22" s="1" customFormat="1" ht="29.25" customHeight="1" x14ac:dyDescent="0.25">
      <c r="B57" s="117">
        <v>15</v>
      </c>
      <c r="C57" s="105" t="s">
        <v>104</v>
      </c>
      <c r="D57" s="16">
        <v>153</v>
      </c>
      <c r="E57" s="58">
        <v>43888</v>
      </c>
      <c r="F57" s="81">
        <v>2500.6799999999998</v>
      </c>
      <c r="G57" s="82">
        <v>92</v>
      </c>
      <c r="H57" s="58">
        <v>43896</v>
      </c>
      <c r="I57" s="81">
        <v>2500.6799999999998</v>
      </c>
      <c r="J57" s="81"/>
      <c r="K57" s="81"/>
      <c r="L57" s="81"/>
      <c r="M57" s="81"/>
      <c r="N57" s="81">
        <v>2500.6799999999998</v>
      </c>
      <c r="O57" s="81"/>
      <c r="P57" s="81"/>
      <c r="Q57" s="17">
        <f>F57-O57-R57</f>
        <v>2500.6799999999998</v>
      </c>
      <c r="R57" s="81">
        <v>0</v>
      </c>
      <c r="S57" s="9">
        <v>1538.88</v>
      </c>
      <c r="T57" s="66" t="s">
        <v>80</v>
      </c>
      <c r="U57" s="66" t="s">
        <v>63</v>
      </c>
    </row>
    <row r="58" spans="2:22" s="1" customFormat="1" ht="15" hidden="1" customHeight="1" x14ac:dyDescent="0.25">
      <c r="B58" s="118"/>
      <c r="C58" s="84"/>
      <c r="D58" s="16"/>
      <c r="E58" s="58"/>
      <c r="F58" s="81"/>
      <c r="G58" s="82"/>
      <c r="H58" s="58"/>
      <c r="I58" s="81"/>
      <c r="J58" s="81"/>
      <c r="K58" s="81"/>
      <c r="L58" s="81"/>
      <c r="M58" s="81"/>
      <c r="N58" s="81"/>
      <c r="O58" s="81"/>
      <c r="P58" s="81"/>
      <c r="Q58" s="18">
        <f>F58-O58-R58</f>
        <v>0</v>
      </c>
      <c r="R58" s="81">
        <v>0</v>
      </c>
      <c r="S58" s="9">
        <v>70.53</v>
      </c>
      <c r="T58" s="66" t="s">
        <v>79</v>
      </c>
      <c r="U58" s="66" t="s">
        <v>63</v>
      </c>
    </row>
    <row r="59" spans="2:22" s="1" customFormat="1" x14ac:dyDescent="0.25">
      <c r="B59" s="138"/>
      <c r="C59" s="30" t="s">
        <v>6</v>
      </c>
      <c r="D59" s="21"/>
      <c r="E59" s="83"/>
      <c r="F59" s="28">
        <f>SUM(F57:F58)</f>
        <v>2500.6799999999998</v>
      </c>
      <c r="G59" s="29"/>
      <c r="H59" s="28"/>
      <c r="I59" s="28">
        <f t="shared" ref="I59:R59" si="17">SUM(I57:I58)</f>
        <v>2500.6799999999998</v>
      </c>
      <c r="J59" s="41">
        <f t="shared" ref="J59" si="18">SUM(J58:J58)</f>
        <v>0</v>
      </c>
      <c r="K59" s="28">
        <f t="shared" si="17"/>
        <v>0</v>
      </c>
      <c r="L59" s="28">
        <f t="shared" si="17"/>
        <v>0</v>
      </c>
      <c r="M59" s="28">
        <f t="shared" si="17"/>
        <v>0</v>
      </c>
      <c r="N59" s="28">
        <f t="shared" si="17"/>
        <v>2500.6799999999998</v>
      </c>
      <c r="O59" s="28">
        <f t="shared" si="17"/>
        <v>0</v>
      </c>
      <c r="P59" s="28">
        <f t="shared" si="17"/>
        <v>0</v>
      </c>
      <c r="Q59" s="28">
        <f t="shared" si="17"/>
        <v>2500.6799999999998</v>
      </c>
      <c r="R59" s="28">
        <f t="shared" si="17"/>
        <v>0</v>
      </c>
    </row>
    <row r="60" spans="2:22" s="1" customFormat="1" x14ac:dyDescent="0.25">
      <c r="B60" s="120">
        <v>16</v>
      </c>
      <c r="C60" s="113" t="s">
        <v>28</v>
      </c>
      <c r="D60" s="57" t="s">
        <v>98</v>
      </c>
      <c r="E60" s="58">
        <v>43889</v>
      </c>
      <c r="F60" s="60">
        <v>15306.13</v>
      </c>
      <c r="G60" s="82">
        <v>98</v>
      </c>
      <c r="H60" s="58">
        <v>43896</v>
      </c>
      <c r="I60" s="60">
        <v>15306.13</v>
      </c>
      <c r="J60" s="81"/>
      <c r="K60" s="81"/>
      <c r="L60" s="81"/>
      <c r="M60" s="81"/>
      <c r="N60" s="60">
        <v>15306.13</v>
      </c>
      <c r="O60" s="81"/>
      <c r="P60" s="81"/>
      <c r="Q60" s="17">
        <f>F60-O60-R60</f>
        <v>15306.13</v>
      </c>
      <c r="R60" s="60">
        <v>0</v>
      </c>
      <c r="S60" s="9">
        <v>3025.05</v>
      </c>
      <c r="T60" s="66" t="s">
        <v>67</v>
      </c>
      <c r="U60" s="66" t="s">
        <v>62</v>
      </c>
    </row>
    <row r="61" spans="2:22" s="1" customFormat="1" x14ac:dyDescent="0.25">
      <c r="B61" s="120"/>
      <c r="C61" s="30" t="s">
        <v>6</v>
      </c>
      <c r="D61" s="21"/>
      <c r="E61" s="83"/>
      <c r="F61" s="28">
        <f>SUM(F60:F60)</f>
        <v>15306.13</v>
      </c>
      <c r="G61" s="29"/>
      <c r="H61" s="28"/>
      <c r="I61" s="28">
        <f t="shared" ref="I61:R61" si="19">SUM(I60:I60)</f>
        <v>15306.13</v>
      </c>
      <c r="J61" s="28">
        <f t="shared" si="19"/>
        <v>0</v>
      </c>
      <c r="K61" s="28">
        <f t="shared" si="19"/>
        <v>0</v>
      </c>
      <c r="L61" s="28">
        <f t="shared" si="19"/>
        <v>0</v>
      </c>
      <c r="M61" s="28">
        <f t="shared" si="19"/>
        <v>0</v>
      </c>
      <c r="N61" s="28">
        <f t="shared" si="19"/>
        <v>15306.13</v>
      </c>
      <c r="O61" s="28">
        <f t="shared" si="19"/>
        <v>0</v>
      </c>
      <c r="P61" s="28">
        <f t="shared" si="19"/>
        <v>0</v>
      </c>
      <c r="Q61" s="28">
        <f t="shared" si="19"/>
        <v>15306.13</v>
      </c>
      <c r="R61" s="28">
        <f t="shared" si="19"/>
        <v>0</v>
      </c>
    </row>
    <row r="62" spans="2:22" s="1" customFormat="1" x14ac:dyDescent="0.25">
      <c r="B62" s="120">
        <v>17</v>
      </c>
      <c r="C62" s="126" t="s">
        <v>48</v>
      </c>
      <c r="D62" s="21">
        <v>1630</v>
      </c>
      <c r="E62" s="58">
        <v>43889</v>
      </c>
      <c r="F62" s="81">
        <v>314.06</v>
      </c>
      <c r="G62" s="82">
        <v>106</v>
      </c>
      <c r="H62" s="58">
        <v>43899</v>
      </c>
      <c r="I62" s="81">
        <v>314.06</v>
      </c>
      <c r="J62" s="81"/>
      <c r="K62" s="81"/>
      <c r="L62" s="81"/>
      <c r="M62" s="81"/>
      <c r="N62" s="81">
        <v>314.06</v>
      </c>
      <c r="O62" s="81"/>
      <c r="P62" s="81"/>
      <c r="Q62" s="17">
        <f>F62-O62-R62</f>
        <v>314.06</v>
      </c>
      <c r="R62" s="81">
        <v>0</v>
      </c>
      <c r="S62" s="9">
        <v>628.12</v>
      </c>
      <c r="T62" s="66" t="s">
        <v>72</v>
      </c>
      <c r="U62" s="66" t="s">
        <v>63</v>
      </c>
    </row>
    <row r="63" spans="2:22" s="1" customFormat="1" x14ac:dyDescent="0.25">
      <c r="B63" s="120"/>
      <c r="C63" s="141"/>
      <c r="D63" s="21">
        <v>1638</v>
      </c>
      <c r="E63" s="58">
        <v>43921</v>
      </c>
      <c r="F63" s="81">
        <v>628.12</v>
      </c>
      <c r="G63" s="82">
        <v>131</v>
      </c>
      <c r="H63" s="58">
        <v>43931</v>
      </c>
      <c r="I63" s="81">
        <v>628.12</v>
      </c>
      <c r="J63" s="81">
        <v>628.12</v>
      </c>
      <c r="K63" s="81"/>
      <c r="L63" s="81"/>
      <c r="M63" s="81"/>
      <c r="N63" s="81"/>
      <c r="O63" s="81"/>
      <c r="P63" s="81"/>
      <c r="Q63" s="17">
        <f>F63-O63-R63</f>
        <v>628.12</v>
      </c>
      <c r="R63" s="81">
        <v>0</v>
      </c>
      <c r="S63" s="10"/>
      <c r="T63" s="68"/>
      <c r="U63" s="68"/>
    </row>
    <row r="64" spans="2:22" s="1" customFormat="1" x14ac:dyDescent="0.25">
      <c r="B64" s="120"/>
      <c r="C64" s="30" t="s">
        <v>6</v>
      </c>
      <c r="D64" s="21"/>
      <c r="E64" s="83"/>
      <c r="F64" s="28">
        <f>SUM(F62:F63)</f>
        <v>942.18000000000006</v>
      </c>
      <c r="G64" s="28"/>
      <c r="H64" s="28"/>
      <c r="I64" s="28">
        <f t="shared" ref="I64:R64" si="20">SUM(I62:I63)</f>
        <v>942.18000000000006</v>
      </c>
      <c r="J64" s="28">
        <f t="shared" si="20"/>
        <v>628.12</v>
      </c>
      <c r="K64" s="28">
        <f t="shared" si="20"/>
        <v>0</v>
      </c>
      <c r="L64" s="28">
        <f t="shared" si="20"/>
        <v>0</v>
      </c>
      <c r="M64" s="28">
        <f t="shared" si="20"/>
        <v>0</v>
      </c>
      <c r="N64" s="28">
        <f t="shared" si="20"/>
        <v>314.06</v>
      </c>
      <c r="O64" s="28">
        <f t="shared" si="20"/>
        <v>0</v>
      </c>
      <c r="P64" s="28">
        <f t="shared" si="20"/>
        <v>0</v>
      </c>
      <c r="Q64" s="28">
        <f t="shared" si="20"/>
        <v>942.18000000000006</v>
      </c>
      <c r="R64" s="28">
        <f t="shared" si="20"/>
        <v>0</v>
      </c>
    </row>
    <row r="65" spans="2:27" s="1" customFormat="1" x14ac:dyDescent="0.25">
      <c r="B65" s="120">
        <v>18</v>
      </c>
      <c r="C65" s="126" t="s">
        <v>31</v>
      </c>
      <c r="D65" s="21">
        <v>23422</v>
      </c>
      <c r="E65" s="58">
        <v>43889</v>
      </c>
      <c r="F65" s="81">
        <v>263.5</v>
      </c>
      <c r="G65" s="82">
        <v>90</v>
      </c>
      <c r="H65" s="58">
        <v>43896</v>
      </c>
      <c r="I65" s="81">
        <v>263.5</v>
      </c>
      <c r="J65" s="81"/>
      <c r="K65" s="81"/>
      <c r="L65" s="81"/>
      <c r="M65" s="81"/>
      <c r="N65" s="81">
        <v>263.5</v>
      </c>
      <c r="O65" s="81"/>
      <c r="P65" s="81"/>
      <c r="Q65" s="17">
        <f>F65-O65-R65</f>
        <v>263.5</v>
      </c>
      <c r="R65" s="81">
        <v>0</v>
      </c>
      <c r="S65" s="9">
        <v>263.5</v>
      </c>
      <c r="T65" s="70">
        <v>23415</v>
      </c>
      <c r="U65" s="66" t="s">
        <v>62</v>
      </c>
    </row>
    <row r="66" spans="2:27" s="1" customFormat="1" x14ac:dyDescent="0.25">
      <c r="B66" s="120"/>
      <c r="C66" s="141"/>
      <c r="D66" s="21">
        <v>23430</v>
      </c>
      <c r="E66" s="58">
        <v>43921</v>
      </c>
      <c r="F66" s="81">
        <v>263.5</v>
      </c>
      <c r="G66" s="82">
        <v>124</v>
      </c>
      <c r="H66" s="58">
        <v>43931</v>
      </c>
      <c r="I66" s="81">
        <v>263.5</v>
      </c>
      <c r="J66" s="81">
        <v>263.5</v>
      </c>
      <c r="K66" s="81"/>
      <c r="L66" s="81"/>
      <c r="M66" s="81"/>
      <c r="N66" s="81"/>
      <c r="O66" s="81"/>
      <c r="P66" s="81"/>
      <c r="Q66" s="17">
        <f>F66-O66-R66</f>
        <v>263.5</v>
      </c>
      <c r="R66" s="81">
        <v>0</v>
      </c>
      <c r="S66" s="10"/>
      <c r="T66" s="108"/>
      <c r="U66" s="68"/>
    </row>
    <row r="67" spans="2:27" s="1" customFormat="1" x14ac:dyDescent="0.25">
      <c r="B67" s="120"/>
      <c r="C67" s="30" t="s">
        <v>6</v>
      </c>
      <c r="D67" s="21"/>
      <c r="E67" s="83"/>
      <c r="F67" s="28">
        <f>SUM(F65:F66)</f>
        <v>527</v>
      </c>
      <c r="G67" s="28"/>
      <c r="H67" s="28"/>
      <c r="I67" s="28">
        <f t="shared" ref="I67:R67" si="21">SUM(I65:I66)</f>
        <v>527</v>
      </c>
      <c r="J67" s="28">
        <f t="shared" si="21"/>
        <v>263.5</v>
      </c>
      <c r="K67" s="28">
        <f t="shared" si="21"/>
        <v>0</v>
      </c>
      <c r="L67" s="28">
        <f t="shared" si="21"/>
        <v>0</v>
      </c>
      <c r="M67" s="28">
        <f t="shared" si="21"/>
        <v>0</v>
      </c>
      <c r="N67" s="28">
        <f t="shared" si="21"/>
        <v>263.5</v>
      </c>
      <c r="O67" s="28">
        <f t="shared" si="21"/>
        <v>0</v>
      </c>
      <c r="P67" s="28">
        <f t="shared" si="21"/>
        <v>0</v>
      </c>
      <c r="Q67" s="28">
        <f t="shared" si="21"/>
        <v>527</v>
      </c>
      <c r="R67" s="28">
        <f t="shared" si="21"/>
        <v>0</v>
      </c>
      <c r="AA67" s="1">
        <v>0</v>
      </c>
    </row>
    <row r="68" spans="2:27" s="1" customFormat="1" ht="18" customHeight="1" x14ac:dyDescent="0.25">
      <c r="B68" s="120">
        <v>19</v>
      </c>
      <c r="C68" s="30" t="s">
        <v>43</v>
      </c>
      <c r="D68" s="21">
        <v>14000167</v>
      </c>
      <c r="E68" s="58">
        <v>43889</v>
      </c>
      <c r="F68" s="81">
        <v>717.6</v>
      </c>
      <c r="G68" s="82">
        <v>113</v>
      </c>
      <c r="H68" s="58">
        <v>43899</v>
      </c>
      <c r="I68" s="81">
        <v>717.6</v>
      </c>
      <c r="J68" s="81"/>
      <c r="K68" s="81"/>
      <c r="L68" s="28"/>
      <c r="M68" s="28"/>
      <c r="N68" s="81">
        <v>717.6</v>
      </c>
      <c r="O68" s="28"/>
      <c r="P68" s="28"/>
      <c r="Q68" s="17">
        <f>F68-O68-R68</f>
        <v>717.6</v>
      </c>
      <c r="R68" s="81">
        <v>0</v>
      </c>
      <c r="S68" s="9">
        <v>326.29000000000002</v>
      </c>
      <c r="T68" s="66" t="s">
        <v>88</v>
      </c>
      <c r="U68" s="66" t="s">
        <v>87</v>
      </c>
    </row>
    <row r="69" spans="2:27" s="1" customFormat="1" x14ac:dyDescent="0.25">
      <c r="B69" s="120"/>
      <c r="C69" s="30" t="s">
        <v>6</v>
      </c>
      <c r="D69" s="21"/>
      <c r="E69" s="83"/>
      <c r="F69" s="28">
        <f>SUM(F68:F68)</f>
        <v>717.6</v>
      </c>
      <c r="G69" s="29"/>
      <c r="H69" s="28"/>
      <c r="I69" s="28">
        <f>SUM(I68:I68)</f>
        <v>717.6</v>
      </c>
      <c r="J69" s="28">
        <f>SUM(J68:J68)</f>
        <v>0</v>
      </c>
      <c r="K69" s="28">
        <f t="shared" ref="K69:N69" si="22">SUM(K68:K68)</f>
        <v>0</v>
      </c>
      <c r="L69" s="28">
        <f t="shared" si="22"/>
        <v>0</v>
      </c>
      <c r="M69" s="28">
        <f t="shared" si="22"/>
        <v>0</v>
      </c>
      <c r="N69" s="28">
        <f t="shared" si="22"/>
        <v>717.6</v>
      </c>
      <c r="O69" s="28">
        <f>SUM(O68:O68)</f>
        <v>0</v>
      </c>
      <c r="P69" s="28">
        <f>SUM(P68:P68)</f>
        <v>0</v>
      </c>
      <c r="Q69" s="28">
        <f>SUM(Q68:Q68)</f>
        <v>717.6</v>
      </c>
      <c r="R69" s="28">
        <f>SUM(R68:R68)</f>
        <v>0</v>
      </c>
    </row>
    <row r="70" spans="2:27" s="1" customFormat="1" x14ac:dyDescent="0.25">
      <c r="B70" s="120">
        <v>20</v>
      </c>
      <c r="C70" s="126" t="s">
        <v>32</v>
      </c>
      <c r="D70" s="21">
        <v>11911</v>
      </c>
      <c r="E70" s="58">
        <v>43889</v>
      </c>
      <c r="F70" s="81">
        <v>275.38</v>
      </c>
      <c r="G70" s="82">
        <v>103</v>
      </c>
      <c r="H70" s="58">
        <v>43899</v>
      </c>
      <c r="I70" s="81">
        <v>275.38</v>
      </c>
      <c r="J70" s="81"/>
      <c r="K70" s="81"/>
      <c r="L70" s="28"/>
      <c r="M70" s="28"/>
      <c r="N70" s="81">
        <v>275.38</v>
      </c>
      <c r="O70" s="28"/>
      <c r="P70" s="28"/>
      <c r="Q70" s="17">
        <f>F70-O70-R70</f>
        <v>275.38</v>
      </c>
      <c r="R70" s="81">
        <v>0</v>
      </c>
      <c r="S70" s="9">
        <v>243.07</v>
      </c>
      <c r="T70" s="66" t="s">
        <v>89</v>
      </c>
      <c r="U70" s="66" t="s">
        <v>62</v>
      </c>
    </row>
    <row r="71" spans="2:27" s="1" customFormat="1" x14ac:dyDescent="0.25">
      <c r="B71" s="120"/>
      <c r="C71" s="127"/>
      <c r="D71" s="21">
        <v>11910</v>
      </c>
      <c r="E71" s="58">
        <v>43889</v>
      </c>
      <c r="F71" s="81">
        <v>243.07</v>
      </c>
      <c r="G71" s="82">
        <v>102</v>
      </c>
      <c r="H71" s="58">
        <v>43899</v>
      </c>
      <c r="I71" s="81">
        <v>243.07</v>
      </c>
      <c r="J71" s="81"/>
      <c r="K71" s="81"/>
      <c r="L71" s="28"/>
      <c r="M71" s="28"/>
      <c r="N71" s="81">
        <v>243.07</v>
      </c>
      <c r="O71" s="28"/>
      <c r="P71" s="28"/>
      <c r="Q71" s="17">
        <f>F71-O71-R71</f>
        <v>243.07</v>
      </c>
      <c r="R71" s="81">
        <v>0</v>
      </c>
      <c r="S71" s="10"/>
      <c r="T71" s="68"/>
      <c r="U71" s="68"/>
    </row>
    <row r="72" spans="2:27" s="1" customFormat="1" x14ac:dyDescent="0.25">
      <c r="B72" s="120"/>
      <c r="C72" s="127"/>
      <c r="D72" s="21">
        <v>12278</v>
      </c>
      <c r="E72" s="58">
        <v>43921</v>
      </c>
      <c r="F72" s="81">
        <v>243.07</v>
      </c>
      <c r="G72" s="82">
        <v>121</v>
      </c>
      <c r="H72" s="58">
        <v>43931</v>
      </c>
      <c r="I72" s="81">
        <v>243.07</v>
      </c>
      <c r="J72" s="81">
        <v>243.07</v>
      </c>
      <c r="K72" s="81"/>
      <c r="L72" s="28"/>
      <c r="M72" s="28"/>
      <c r="N72" s="81"/>
      <c r="O72" s="28"/>
      <c r="P72" s="28"/>
      <c r="Q72" s="17">
        <f>F72-O72-R72</f>
        <v>243.07</v>
      </c>
      <c r="R72" s="81">
        <v>0</v>
      </c>
      <c r="S72" s="10"/>
      <c r="T72" s="68"/>
      <c r="U72" s="68"/>
    </row>
    <row r="73" spans="2:27" s="1" customFormat="1" x14ac:dyDescent="0.25">
      <c r="B73" s="120"/>
      <c r="C73" s="141"/>
      <c r="D73" s="21">
        <v>12277</v>
      </c>
      <c r="E73" s="58">
        <v>43921</v>
      </c>
      <c r="F73" s="81">
        <v>243.07</v>
      </c>
      <c r="G73" s="82">
        <v>122</v>
      </c>
      <c r="H73" s="58">
        <v>43931</v>
      </c>
      <c r="I73" s="81">
        <v>243.07</v>
      </c>
      <c r="J73" s="81">
        <v>243.07</v>
      </c>
      <c r="K73" s="81"/>
      <c r="L73" s="28"/>
      <c r="M73" s="28"/>
      <c r="N73" s="81"/>
      <c r="O73" s="28"/>
      <c r="P73" s="28"/>
      <c r="Q73" s="17">
        <f>F73-O73-R73</f>
        <v>243.07</v>
      </c>
      <c r="R73" s="81">
        <v>0</v>
      </c>
      <c r="S73" s="10"/>
      <c r="T73" s="68"/>
      <c r="U73" s="68"/>
    </row>
    <row r="74" spans="2:27" s="1" customFormat="1" x14ac:dyDescent="0.25">
      <c r="B74" s="120"/>
      <c r="C74" s="30" t="s">
        <v>6</v>
      </c>
      <c r="D74" s="21"/>
      <c r="E74" s="83"/>
      <c r="F74" s="28">
        <f>SUM(F70:F73)</f>
        <v>1004.5899999999999</v>
      </c>
      <c r="G74" s="28"/>
      <c r="H74" s="28"/>
      <c r="I74" s="28">
        <f t="shared" ref="I74:R74" si="23">SUM(I70:I73)</f>
        <v>1004.5899999999999</v>
      </c>
      <c r="J74" s="28">
        <f t="shared" si="23"/>
        <v>486.14</v>
      </c>
      <c r="K74" s="28">
        <f t="shared" si="23"/>
        <v>0</v>
      </c>
      <c r="L74" s="28">
        <f t="shared" si="23"/>
        <v>0</v>
      </c>
      <c r="M74" s="28">
        <f t="shared" si="23"/>
        <v>0</v>
      </c>
      <c r="N74" s="28">
        <f t="shared" si="23"/>
        <v>518.45000000000005</v>
      </c>
      <c r="O74" s="28">
        <f t="shared" si="23"/>
        <v>0</v>
      </c>
      <c r="P74" s="28">
        <f t="shared" si="23"/>
        <v>0</v>
      </c>
      <c r="Q74" s="28">
        <f t="shared" si="23"/>
        <v>1004.5899999999999</v>
      </c>
      <c r="R74" s="28">
        <f t="shared" si="23"/>
        <v>0</v>
      </c>
    </row>
    <row r="75" spans="2:27" s="1" customFormat="1" ht="17.25" customHeight="1" x14ac:dyDescent="0.25">
      <c r="B75" s="117">
        <v>21</v>
      </c>
      <c r="C75" s="126" t="s">
        <v>44</v>
      </c>
      <c r="D75" s="21">
        <v>359</v>
      </c>
      <c r="E75" s="58">
        <v>43889</v>
      </c>
      <c r="F75" s="65">
        <v>6166.13</v>
      </c>
      <c r="G75" s="82">
        <v>100</v>
      </c>
      <c r="H75" s="58">
        <v>43896</v>
      </c>
      <c r="I75" s="65">
        <v>6166.13</v>
      </c>
      <c r="J75" s="65"/>
      <c r="K75" s="65"/>
      <c r="L75" s="28"/>
      <c r="M75" s="28"/>
      <c r="N75" s="65">
        <v>6166.13</v>
      </c>
      <c r="O75" s="28"/>
      <c r="P75" s="28"/>
      <c r="Q75" s="17">
        <f>F75-O75-R75</f>
        <v>6166.13</v>
      </c>
      <c r="R75" s="65">
        <v>0</v>
      </c>
      <c r="S75" s="9">
        <v>7993.66</v>
      </c>
      <c r="T75" s="66" t="s">
        <v>95</v>
      </c>
      <c r="U75" s="66" t="s">
        <v>62</v>
      </c>
    </row>
    <row r="76" spans="2:27" s="1" customFormat="1" ht="15" customHeight="1" x14ac:dyDescent="0.25">
      <c r="B76" s="118"/>
      <c r="C76" s="127"/>
      <c r="D76" s="21"/>
      <c r="E76" s="58"/>
      <c r="F76" s="65"/>
      <c r="G76" s="59"/>
      <c r="H76" s="58"/>
      <c r="I76" s="65"/>
      <c r="J76" s="65"/>
      <c r="K76" s="65"/>
      <c r="L76" s="28"/>
      <c r="M76" s="28"/>
      <c r="N76" s="28"/>
      <c r="O76" s="28"/>
      <c r="P76" s="28"/>
      <c r="Q76" s="17"/>
      <c r="R76" s="65"/>
    </row>
    <row r="77" spans="2:27" s="1" customFormat="1" x14ac:dyDescent="0.25">
      <c r="B77" s="138"/>
      <c r="C77" s="30" t="s">
        <v>6</v>
      </c>
      <c r="D77" s="21"/>
      <c r="E77" s="83"/>
      <c r="F77" s="28">
        <f>SUM(F75:F76)</f>
        <v>6166.13</v>
      </c>
      <c r="G77" s="29"/>
      <c r="H77" s="28"/>
      <c r="I77" s="28">
        <f t="shared" ref="I77:R77" si="24">SUM(I75:I76)</f>
        <v>6166.13</v>
      </c>
      <c r="J77" s="28">
        <f t="shared" si="24"/>
        <v>0</v>
      </c>
      <c r="K77" s="28">
        <f t="shared" si="24"/>
        <v>0</v>
      </c>
      <c r="L77" s="28">
        <f t="shared" si="24"/>
        <v>0</v>
      </c>
      <c r="M77" s="28">
        <f t="shared" si="24"/>
        <v>0</v>
      </c>
      <c r="N77" s="28">
        <f t="shared" si="24"/>
        <v>6166.13</v>
      </c>
      <c r="O77" s="28">
        <f t="shared" si="24"/>
        <v>0</v>
      </c>
      <c r="P77" s="28">
        <f t="shared" si="24"/>
        <v>0</v>
      </c>
      <c r="Q77" s="28">
        <f t="shared" si="24"/>
        <v>6166.13</v>
      </c>
      <c r="R77" s="28">
        <f t="shared" si="24"/>
        <v>0</v>
      </c>
    </row>
    <row r="78" spans="2:27" s="1" customFormat="1" ht="24.75" customHeight="1" x14ac:dyDescent="0.25">
      <c r="B78" s="117">
        <v>22</v>
      </c>
      <c r="C78" s="98" t="s">
        <v>41</v>
      </c>
      <c r="D78" s="21">
        <v>529</v>
      </c>
      <c r="E78" s="58">
        <v>43890</v>
      </c>
      <c r="F78" s="81">
        <v>1056.1600000000001</v>
      </c>
      <c r="G78" s="82">
        <v>99</v>
      </c>
      <c r="H78" s="58">
        <v>43896</v>
      </c>
      <c r="I78" s="81">
        <v>1056.1600000000001</v>
      </c>
      <c r="J78" s="81"/>
      <c r="K78" s="81"/>
      <c r="L78" s="28"/>
      <c r="M78" s="28"/>
      <c r="N78" s="81">
        <v>1056.1600000000001</v>
      </c>
      <c r="O78" s="28"/>
      <c r="P78" s="28"/>
      <c r="Q78" s="17">
        <f>F78-O78-R78</f>
        <v>1056.1600000000001</v>
      </c>
      <c r="R78" s="81">
        <v>0</v>
      </c>
      <c r="S78" s="9">
        <v>1056.1600000000001</v>
      </c>
      <c r="T78" s="66" t="s">
        <v>93</v>
      </c>
      <c r="U78" s="66" t="s">
        <v>63</v>
      </c>
    </row>
    <row r="79" spans="2:27" s="1" customFormat="1" x14ac:dyDescent="0.25">
      <c r="B79" s="138"/>
      <c r="C79" s="30" t="s">
        <v>6</v>
      </c>
      <c r="D79" s="21"/>
      <c r="E79" s="83"/>
      <c r="F79" s="28">
        <f>SUM(F78:F78)</f>
        <v>1056.1600000000001</v>
      </c>
      <c r="G79" s="29"/>
      <c r="H79" s="28"/>
      <c r="I79" s="28">
        <f>SUM(I78:I78)</f>
        <v>1056.1600000000001</v>
      </c>
      <c r="J79" s="41">
        <f t="shared" ref="J79" si="25">SUM(J78:J78)</f>
        <v>0</v>
      </c>
      <c r="K79" s="28">
        <f t="shared" ref="K79:N79" si="26">SUM(K78:K78)</f>
        <v>0</v>
      </c>
      <c r="L79" s="28">
        <f t="shared" si="26"/>
        <v>0</v>
      </c>
      <c r="M79" s="28">
        <f t="shared" si="26"/>
        <v>0</v>
      </c>
      <c r="N79" s="28">
        <f t="shared" si="26"/>
        <v>1056.1600000000001</v>
      </c>
      <c r="O79" s="28">
        <f>SUM(O78:O78)</f>
        <v>0</v>
      </c>
      <c r="P79" s="28">
        <f>SUM(P78:P78)</f>
        <v>0</v>
      </c>
      <c r="Q79" s="28">
        <f>SUM(Q78:Q78)</f>
        <v>1056.1600000000001</v>
      </c>
      <c r="R79" s="28">
        <f>SUM(R78:R78)</f>
        <v>0</v>
      </c>
    </row>
    <row r="80" spans="2:27" s="1" customFormat="1" ht="28.5" customHeight="1" x14ac:dyDescent="0.25">
      <c r="B80" s="117">
        <v>23</v>
      </c>
      <c r="C80" s="98" t="s">
        <v>42</v>
      </c>
      <c r="D80" s="21">
        <v>440</v>
      </c>
      <c r="E80" s="58">
        <v>43890</v>
      </c>
      <c r="F80" s="81">
        <v>3205.93</v>
      </c>
      <c r="G80" s="8">
        <v>91</v>
      </c>
      <c r="H80" s="58">
        <v>43896</v>
      </c>
      <c r="I80" s="81">
        <v>3205.93</v>
      </c>
      <c r="J80" s="81"/>
      <c r="K80" s="81"/>
      <c r="L80" s="28"/>
      <c r="M80" s="28"/>
      <c r="N80" s="81">
        <v>3205.93</v>
      </c>
      <c r="O80" s="28"/>
      <c r="P80" s="28"/>
      <c r="Q80" s="17">
        <f>F80-O80-R80</f>
        <v>3205.93</v>
      </c>
      <c r="R80" s="81">
        <v>0</v>
      </c>
    </row>
    <row r="81" spans="2:21" s="1" customFormat="1" hidden="1" x14ac:dyDescent="0.25">
      <c r="B81" s="118"/>
      <c r="C81" s="98"/>
      <c r="D81" s="21"/>
      <c r="E81" s="83"/>
      <c r="F81" s="28"/>
      <c r="G81" s="29"/>
      <c r="H81" s="28"/>
      <c r="I81" s="28"/>
      <c r="J81" s="28"/>
      <c r="K81" s="28"/>
      <c r="L81" s="28"/>
      <c r="M81" s="28"/>
      <c r="N81" s="28"/>
      <c r="O81" s="28"/>
      <c r="P81" s="28"/>
      <c r="Q81" s="18">
        <f>I81-O81-R81</f>
        <v>0</v>
      </c>
      <c r="R81" s="28"/>
    </row>
    <row r="82" spans="2:21" s="1" customFormat="1" x14ac:dyDescent="0.25">
      <c r="B82" s="138"/>
      <c r="C82" s="30" t="s">
        <v>6</v>
      </c>
      <c r="D82" s="21"/>
      <c r="E82" s="38"/>
      <c r="F82" s="39">
        <f t="shared" ref="F82:Q82" si="27">SUM(F80:F81)</f>
        <v>3205.93</v>
      </c>
      <c r="G82" s="40"/>
      <c r="H82" s="39"/>
      <c r="I82" s="39">
        <f t="shared" si="27"/>
        <v>3205.93</v>
      </c>
      <c r="J82" s="41">
        <f t="shared" ref="I82:R84" si="28">SUM(J81:J81)</f>
        <v>0</v>
      </c>
      <c r="K82" s="39">
        <f t="shared" si="27"/>
        <v>0</v>
      </c>
      <c r="L82" s="39">
        <f t="shared" si="27"/>
        <v>0</v>
      </c>
      <c r="M82" s="39">
        <f t="shared" si="27"/>
        <v>0</v>
      </c>
      <c r="N82" s="39">
        <f t="shared" si="27"/>
        <v>3205.93</v>
      </c>
      <c r="O82" s="39">
        <f t="shared" si="27"/>
        <v>0</v>
      </c>
      <c r="P82" s="39">
        <f t="shared" si="27"/>
        <v>0</v>
      </c>
      <c r="Q82" s="39">
        <f t="shared" si="27"/>
        <v>3205.93</v>
      </c>
      <c r="R82" s="41">
        <f>SUM(R80:R81)</f>
        <v>0</v>
      </c>
    </row>
    <row r="83" spans="2:21" s="1" customFormat="1" x14ac:dyDescent="0.25">
      <c r="B83" s="117">
        <v>24</v>
      </c>
      <c r="C83" s="30" t="s">
        <v>60</v>
      </c>
      <c r="D83" s="57" t="s">
        <v>99</v>
      </c>
      <c r="E83" s="58">
        <v>43889</v>
      </c>
      <c r="F83" s="21">
        <v>8598.9699999999993</v>
      </c>
      <c r="G83" s="24">
        <v>87</v>
      </c>
      <c r="H83" s="58">
        <v>43896</v>
      </c>
      <c r="I83" s="21">
        <v>8598.9699999999993</v>
      </c>
      <c r="J83" s="21"/>
      <c r="K83" s="21"/>
      <c r="L83" s="21"/>
      <c r="M83" s="21"/>
      <c r="N83" s="21">
        <v>8598.9699999999993</v>
      </c>
      <c r="O83" s="21"/>
      <c r="P83" s="21"/>
      <c r="Q83" s="17">
        <f>F83-O83-R83</f>
        <v>8598.9699999999993</v>
      </c>
      <c r="R83" s="21">
        <v>0</v>
      </c>
      <c r="S83" s="9">
        <v>5489.65</v>
      </c>
      <c r="T83" s="66" t="s">
        <v>61</v>
      </c>
      <c r="U83" s="66" t="s">
        <v>62</v>
      </c>
    </row>
    <row r="84" spans="2:21" s="1" customFormat="1" x14ac:dyDescent="0.25">
      <c r="B84" s="138"/>
      <c r="C84" s="30" t="s">
        <v>6</v>
      </c>
      <c r="D84" s="21"/>
      <c r="E84" s="38"/>
      <c r="F84" s="41">
        <f>SUM(F83:F83)</f>
        <v>8598.9699999999993</v>
      </c>
      <c r="G84" s="40"/>
      <c r="H84" s="41"/>
      <c r="I84" s="41">
        <f t="shared" si="28"/>
        <v>8598.9699999999993</v>
      </c>
      <c r="J84" s="41">
        <f t="shared" si="28"/>
        <v>0</v>
      </c>
      <c r="K84" s="41">
        <f t="shared" si="28"/>
        <v>0</v>
      </c>
      <c r="L84" s="41">
        <f t="shared" si="28"/>
        <v>0</v>
      </c>
      <c r="M84" s="41">
        <f t="shared" si="28"/>
        <v>0</v>
      </c>
      <c r="N84" s="41">
        <f t="shared" si="28"/>
        <v>8598.9699999999993</v>
      </c>
      <c r="O84" s="41">
        <f t="shared" si="28"/>
        <v>0</v>
      </c>
      <c r="P84" s="41">
        <f t="shared" si="28"/>
        <v>0</v>
      </c>
      <c r="Q84" s="41">
        <f t="shared" si="28"/>
        <v>8598.9699999999993</v>
      </c>
      <c r="R84" s="41">
        <f t="shared" si="28"/>
        <v>0</v>
      </c>
    </row>
    <row r="85" spans="2:21" s="1" customFormat="1" ht="15" hidden="1" customHeight="1" x14ac:dyDescent="0.25">
      <c r="B85" s="117">
        <v>24</v>
      </c>
      <c r="C85" s="106" t="s">
        <v>105</v>
      </c>
      <c r="D85" s="57"/>
      <c r="E85" s="58"/>
      <c r="F85" s="18"/>
      <c r="G85" s="24"/>
      <c r="H85" s="5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9">
        <v>3685.65</v>
      </c>
      <c r="T85" s="66" t="s">
        <v>94</v>
      </c>
      <c r="U85" s="66" t="s">
        <v>62</v>
      </c>
    </row>
    <row r="86" spans="2:21" s="1" customFormat="1" ht="15" hidden="1" customHeight="1" x14ac:dyDescent="0.25">
      <c r="B86" s="118"/>
      <c r="C86" s="98" t="s">
        <v>30</v>
      </c>
      <c r="D86" s="21"/>
      <c r="E86" s="38"/>
      <c r="F86" s="18"/>
      <c r="G86" s="31"/>
      <c r="H86" s="18"/>
      <c r="I86" s="18"/>
      <c r="J86" s="18"/>
      <c r="K86" s="18"/>
      <c r="L86" s="18"/>
      <c r="M86" s="18"/>
      <c r="N86" s="18"/>
      <c r="O86" s="18"/>
      <c r="P86" s="18"/>
      <c r="Q86" s="18">
        <f>F86-O86-R86</f>
        <v>0</v>
      </c>
      <c r="R86" s="18"/>
    </row>
    <row r="87" spans="2:21" s="1" customFormat="1" ht="15" hidden="1" customHeight="1" x14ac:dyDescent="0.25">
      <c r="B87" s="138"/>
      <c r="C87" s="30" t="s">
        <v>6</v>
      </c>
      <c r="D87" s="21"/>
      <c r="E87" s="38"/>
      <c r="F87" s="41">
        <f>SUM(F85:F86)</f>
        <v>0</v>
      </c>
      <c r="G87" s="40"/>
      <c r="H87" s="41"/>
      <c r="I87" s="41">
        <f t="shared" ref="I87:R87" si="29">SUM(I85:I86)</f>
        <v>0</v>
      </c>
      <c r="J87" s="41">
        <f t="shared" si="29"/>
        <v>0</v>
      </c>
      <c r="K87" s="41">
        <f t="shared" si="29"/>
        <v>0</v>
      </c>
      <c r="L87" s="41">
        <f t="shared" si="29"/>
        <v>0</v>
      </c>
      <c r="M87" s="41"/>
      <c r="N87" s="41">
        <f>N85+N86</f>
        <v>0</v>
      </c>
      <c r="O87" s="41">
        <f t="shared" si="29"/>
        <v>0</v>
      </c>
      <c r="P87" s="41">
        <f t="shared" si="29"/>
        <v>0</v>
      </c>
      <c r="Q87" s="41">
        <f t="shared" si="29"/>
        <v>0</v>
      </c>
      <c r="R87" s="41">
        <f t="shared" si="29"/>
        <v>0</v>
      </c>
    </row>
    <row r="88" spans="2:21" s="1" customFormat="1" ht="27" customHeight="1" x14ac:dyDescent="0.25">
      <c r="B88" s="117">
        <v>25</v>
      </c>
      <c r="C88" s="98" t="s">
        <v>106</v>
      </c>
      <c r="D88" s="21">
        <v>11282</v>
      </c>
      <c r="E88" s="58">
        <v>43890</v>
      </c>
      <c r="F88" s="18">
        <v>564.25</v>
      </c>
      <c r="G88" s="82">
        <v>97</v>
      </c>
      <c r="H88" s="58">
        <v>43896</v>
      </c>
      <c r="I88" s="18">
        <v>564.25</v>
      </c>
      <c r="J88" s="18"/>
      <c r="K88" s="18"/>
      <c r="L88" s="18"/>
      <c r="M88" s="18"/>
      <c r="N88" s="18">
        <v>564.25</v>
      </c>
      <c r="O88" s="18"/>
      <c r="P88" s="18"/>
      <c r="Q88" s="17">
        <f>F88-O88-R88</f>
        <v>564.25</v>
      </c>
      <c r="R88" s="18">
        <v>0</v>
      </c>
      <c r="S88" s="9">
        <v>564.25</v>
      </c>
      <c r="T88" s="66" t="s">
        <v>68</v>
      </c>
      <c r="U88" s="66" t="s">
        <v>63</v>
      </c>
    </row>
    <row r="89" spans="2:21" s="1" customFormat="1" ht="15" hidden="1" customHeight="1" x14ac:dyDescent="0.25">
      <c r="B89" s="145"/>
      <c r="C89" s="30" t="s">
        <v>35</v>
      </c>
      <c r="D89" s="21"/>
      <c r="E89" s="38"/>
      <c r="F89" s="41"/>
      <c r="G89" s="40"/>
      <c r="H89" s="41"/>
      <c r="I89" s="41"/>
      <c r="J89" s="41"/>
      <c r="K89" s="41"/>
      <c r="L89" s="41"/>
      <c r="M89" s="41"/>
      <c r="N89" s="41"/>
      <c r="O89" s="41"/>
      <c r="P89" s="41"/>
      <c r="Q89" s="18">
        <f>F89-O89-R89</f>
        <v>0</v>
      </c>
      <c r="R89" s="41"/>
    </row>
    <row r="90" spans="2:21" s="1" customFormat="1" ht="15" customHeight="1" x14ac:dyDescent="0.25">
      <c r="B90" s="138"/>
      <c r="C90" s="30" t="s">
        <v>6</v>
      </c>
      <c r="D90" s="21"/>
      <c r="E90" s="38"/>
      <c r="F90" s="41">
        <f>SUM(F88:F89)</f>
        <v>564.25</v>
      </c>
      <c r="G90" s="40"/>
      <c r="H90" s="41"/>
      <c r="I90" s="41">
        <f t="shared" ref="I90:R90" si="30">SUM(I88:I89)</f>
        <v>564.25</v>
      </c>
      <c r="J90" s="41">
        <f t="shared" ref="J90" si="31">SUM(J89:J89)</f>
        <v>0</v>
      </c>
      <c r="K90" s="41">
        <f t="shared" si="30"/>
        <v>0</v>
      </c>
      <c r="L90" s="41">
        <f t="shared" si="30"/>
        <v>0</v>
      </c>
      <c r="M90" s="41">
        <f t="shared" si="30"/>
        <v>0</v>
      </c>
      <c r="N90" s="41">
        <f t="shared" si="30"/>
        <v>564.25</v>
      </c>
      <c r="O90" s="41">
        <f t="shared" si="30"/>
        <v>0</v>
      </c>
      <c r="P90" s="41">
        <f t="shared" si="30"/>
        <v>0</v>
      </c>
      <c r="Q90" s="41">
        <f t="shared" si="30"/>
        <v>564.25</v>
      </c>
      <c r="R90" s="41">
        <f t="shared" si="30"/>
        <v>0</v>
      </c>
    </row>
    <row r="91" spans="2:21" s="1" customFormat="1" ht="15" customHeight="1" x14ac:dyDescent="0.25">
      <c r="B91" s="117">
        <v>26</v>
      </c>
      <c r="C91" s="113" t="s">
        <v>49</v>
      </c>
      <c r="D91" s="21">
        <v>4</v>
      </c>
      <c r="E91" s="58">
        <v>43890</v>
      </c>
      <c r="F91" s="62">
        <v>2016.7</v>
      </c>
      <c r="G91" s="8">
        <v>95</v>
      </c>
      <c r="H91" s="58">
        <v>43896</v>
      </c>
      <c r="I91" s="62">
        <v>2016.7</v>
      </c>
      <c r="J91" s="62"/>
      <c r="K91" s="41"/>
      <c r="L91" s="41"/>
      <c r="M91" s="41"/>
      <c r="N91" s="62">
        <v>2016.7</v>
      </c>
      <c r="O91" s="41"/>
      <c r="P91" s="41"/>
      <c r="Q91" s="17">
        <f>F91-O91-R91</f>
        <v>2016.7</v>
      </c>
      <c r="R91" s="62">
        <v>0</v>
      </c>
      <c r="S91" s="9">
        <v>1008.35</v>
      </c>
      <c r="T91" s="66" t="s">
        <v>65</v>
      </c>
      <c r="U91" s="66" t="s">
        <v>62</v>
      </c>
    </row>
    <row r="92" spans="2:21" s="1" customFormat="1" ht="15" customHeight="1" x14ac:dyDescent="0.25">
      <c r="B92" s="138"/>
      <c r="C92" s="30" t="s">
        <v>6</v>
      </c>
      <c r="D92" s="21"/>
      <c r="E92" s="38"/>
      <c r="F92" s="63">
        <f>SUM(F91:F91)</f>
        <v>2016.7</v>
      </c>
      <c r="G92" s="64"/>
      <c r="H92" s="63"/>
      <c r="I92" s="63">
        <f>SUM(I91:I91)</f>
        <v>2016.7</v>
      </c>
      <c r="J92" s="63">
        <f>SUM(J91:J91)</f>
        <v>0</v>
      </c>
      <c r="K92" s="63"/>
      <c r="L92" s="63"/>
      <c r="M92" s="63"/>
      <c r="N92" s="63">
        <f>SUM(N91:N91)</f>
        <v>2016.7</v>
      </c>
      <c r="O92" s="63"/>
      <c r="P92" s="63"/>
      <c r="Q92" s="63">
        <f>SUM(Q91:Q91)</f>
        <v>2016.7</v>
      </c>
      <c r="R92" s="63">
        <f>SUM(R91:R91)</f>
        <v>0</v>
      </c>
    </row>
    <row r="93" spans="2:21" s="1" customFormat="1" x14ac:dyDescent="0.25">
      <c r="B93" s="85"/>
      <c r="C93" s="86" t="s">
        <v>5</v>
      </c>
      <c r="D93" s="21"/>
      <c r="E93" s="87"/>
      <c r="F93" s="28">
        <f>F13+F16+F20+F25+F28+F31+F34+F37+F40+F44+F47+F49+F52+F54+F56+F59+F61+F64+F67+F69+F74+F77+F82+F79+F84+F87+F90+F92</f>
        <v>460626.31999999995</v>
      </c>
      <c r="G93" s="28"/>
      <c r="H93" s="28"/>
      <c r="I93" s="28">
        <f t="shared" ref="I93:R93" si="32">I13+I16+I20+I25+I28+I31+I34+I37+I40+I44+I47+I49+I52+I54+I56+I59+I61+I64+I67+I69+I74+I77+I82+I79+I84+I87+I90+I92</f>
        <v>460023.61999999994</v>
      </c>
      <c r="J93" s="28">
        <f t="shared" si="32"/>
        <v>220204.19999999998</v>
      </c>
      <c r="K93" s="28">
        <f t="shared" si="32"/>
        <v>7791.28</v>
      </c>
      <c r="L93" s="28">
        <f t="shared" si="32"/>
        <v>0</v>
      </c>
      <c r="M93" s="28">
        <f t="shared" si="32"/>
        <v>0</v>
      </c>
      <c r="N93" s="28">
        <f t="shared" si="32"/>
        <v>239819.42</v>
      </c>
      <c r="O93" s="28">
        <f t="shared" si="32"/>
        <v>602.70000000000005</v>
      </c>
      <c r="P93" s="28">
        <f t="shared" si="32"/>
        <v>705.75</v>
      </c>
      <c r="Q93" s="28">
        <f t="shared" si="32"/>
        <v>395999.99999999994</v>
      </c>
      <c r="R93" s="28">
        <f t="shared" si="32"/>
        <v>63317.87</v>
      </c>
    </row>
    <row r="94" spans="2:21" x14ac:dyDescent="0.25">
      <c r="C94" s="14"/>
      <c r="D94" s="42"/>
      <c r="E94" s="43"/>
      <c r="F94" s="32"/>
      <c r="G94" s="44"/>
      <c r="H94" s="32"/>
      <c r="I94" s="13"/>
      <c r="J94" s="13"/>
      <c r="K94" s="14"/>
      <c r="L94" s="13"/>
      <c r="M94" s="13"/>
      <c r="N94" s="13"/>
      <c r="O94" s="13"/>
      <c r="P94" s="13"/>
      <c r="Q94" s="97"/>
      <c r="R94" s="97"/>
    </row>
    <row r="95" spans="2:21" ht="15.75" x14ac:dyDescent="0.25">
      <c r="B95" s="77" t="s">
        <v>4</v>
      </c>
      <c r="C95" s="14"/>
      <c r="D95" s="14"/>
      <c r="E95" s="45" t="s">
        <v>100</v>
      </c>
      <c r="F95" s="45"/>
      <c r="G95" s="46"/>
      <c r="H95" s="45"/>
      <c r="I95" s="45"/>
      <c r="J95" s="45"/>
      <c r="K95" s="143" t="s">
        <v>113</v>
      </c>
      <c r="L95" s="144"/>
      <c r="M95" s="144"/>
      <c r="N95" s="144"/>
      <c r="O95" s="144"/>
      <c r="P95" s="144"/>
      <c r="Q95" s="144"/>
      <c r="R95" s="144"/>
    </row>
    <row r="96" spans="2:21" ht="15.75" x14ac:dyDescent="0.25">
      <c r="B96" s="75" t="s">
        <v>101</v>
      </c>
      <c r="C96" s="47"/>
      <c r="D96" s="14"/>
      <c r="E96" s="146" t="s">
        <v>3</v>
      </c>
      <c r="F96" s="146"/>
      <c r="G96" s="146"/>
      <c r="H96" s="146"/>
      <c r="I96" s="146"/>
      <c r="J96" s="74"/>
      <c r="K96" s="147" t="s">
        <v>117</v>
      </c>
      <c r="L96" s="148"/>
      <c r="M96" s="148"/>
      <c r="N96" s="148"/>
      <c r="O96" s="148"/>
      <c r="P96" s="148"/>
      <c r="Q96" s="148"/>
      <c r="R96" s="148"/>
    </row>
    <row r="97" spans="2:19" x14ac:dyDescent="0.25">
      <c r="B97" s="75"/>
      <c r="C97" s="47"/>
      <c r="D97" s="14"/>
      <c r="E97" s="114"/>
      <c r="F97" s="114"/>
      <c r="G97" s="114"/>
      <c r="H97" s="114"/>
      <c r="I97" s="114"/>
      <c r="J97" s="114"/>
      <c r="K97" s="115"/>
      <c r="L97" s="116"/>
      <c r="M97" s="116"/>
      <c r="N97" s="116"/>
      <c r="O97" s="116"/>
      <c r="P97" s="116"/>
      <c r="Q97" s="116"/>
      <c r="R97" s="116"/>
    </row>
    <row r="98" spans="2:19" x14ac:dyDescent="0.25">
      <c r="B98" s="56"/>
      <c r="C98" s="49"/>
      <c r="D98" s="14"/>
      <c r="E98" s="50"/>
      <c r="F98" s="48"/>
      <c r="G98" s="51"/>
      <c r="H98" s="48"/>
      <c r="I98" s="52"/>
      <c r="J98" s="52"/>
      <c r="K98" s="149"/>
      <c r="L98" s="149"/>
      <c r="M98" s="149"/>
      <c r="N98" s="149"/>
      <c r="O98" s="149"/>
      <c r="P98" s="53"/>
      <c r="Q98" s="54"/>
    </row>
    <row r="99" spans="2:19" x14ac:dyDescent="0.25">
      <c r="B99" s="56"/>
      <c r="C99" s="49"/>
      <c r="D99" s="14"/>
      <c r="E99" s="50"/>
      <c r="F99" s="48"/>
      <c r="G99" s="51"/>
      <c r="H99" s="48"/>
      <c r="I99" s="52"/>
      <c r="J99" s="52"/>
      <c r="K99" s="110"/>
      <c r="L99" s="110"/>
      <c r="M99" s="110"/>
      <c r="N99" s="110" t="s">
        <v>114</v>
      </c>
      <c r="O99" s="110"/>
      <c r="P99" s="53"/>
      <c r="Q99" s="54"/>
    </row>
    <row r="100" spans="2:19" x14ac:dyDescent="0.25">
      <c r="B100" s="56"/>
      <c r="C100" s="49"/>
      <c r="D100" s="14"/>
      <c r="E100" s="50"/>
      <c r="F100" s="48"/>
      <c r="G100" s="51"/>
      <c r="H100" s="48"/>
      <c r="I100" s="52"/>
      <c r="J100" s="150" t="s">
        <v>115</v>
      </c>
      <c r="K100" s="150"/>
      <c r="L100" s="150"/>
      <c r="M100" s="150"/>
      <c r="N100" s="150"/>
      <c r="O100" s="150"/>
      <c r="P100" s="53"/>
      <c r="Q100" s="54"/>
    </row>
    <row r="101" spans="2:19" x14ac:dyDescent="0.25">
      <c r="B101" s="56"/>
      <c r="C101" s="37"/>
      <c r="D101" s="14"/>
      <c r="E101" s="5"/>
      <c r="F101" s="13"/>
      <c r="G101" s="15"/>
      <c r="H101" s="13"/>
      <c r="I101" s="52"/>
      <c r="J101" s="52"/>
      <c r="K101" s="142"/>
      <c r="L101" s="142"/>
      <c r="M101" s="142"/>
      <c r="N101" s="142"/>
      <c r="O101" s="142"/>
      <c r="P101" s="142"/>
    </row>
    <row r="102" spans="2:19" x14ac:dyDescent="0.25">
      <c r="C102" s="14"/>
      <c r="D102" s="14"/>
      <c r="E102" s="5"/>
      <c r="F102" s="13"/>
      <c r="G102" s="15"/>
      <c r="H102" s="13"/>
      <c r="I102" s="13"/>
      <c r="J102" s="13"/>
      <c r="K102" s="14"/>
      <c r="L102" s="13"/>
      <c r="M102" s="13"/>
      <c r="N102" s="13"/>
      <c r="O102" s="13"/>
      <c r="P102" s="13"/>
      <c r="Q102" s="73" t="s">
        <v>2</v>
      </c>
    </row>
    <row r="103" spans="2:19" x14ac:dyDescent="0.25">
      <c r="C103" s="14"/>
      <c r="D103" s="14"/>
      <c r="E103" s="5" t="s">
        <v>1</v>
      </c>
      <c r="F103" s="13"/>
      <c r="G103" s="15"/>
      <c r="H103" s="13"/>
      <c r="I103" s="13"/>
      <c r="J103" s="13"/>
      <c r="K103" s="14"/>
      <c r="L103" s="13"/>
      <c r="M103" s="13"/>
      <c r="N103" s="13"/>
      <c r="O103" s="13"/>
      <c r="P103" s="13"/>
      <c r="Q103" s="76" t="s">
        <v>0</v>
      </c>
    </row>
    <row r="104" spans="2:19" x14ac:dyDescent="0.25">
      <c r="C104" s="14"/>
      <c r="D104" s="14"/>
      <c r="E104" s="5" t="s">
        <v>1</v>
      </c>
      <c r="F104" s="13"/>
      <c r="G104" s="15"/>
      <c r="H104" s="13"/>
      <c r="I104" s="13"/>
      <c r="J104" s="13"/>
      <c r="K104" s="14"/>
      <c r="L104" s="13"/>
      <c r="M104" s="13"/>
      <c r="N104" s="13"/>
      <c r="O104" s="13"/>
      <c r="P104" s="13"/>
      <c r="Q104" s="13"/>
    </row>
    <row r="105" spans="2:19" x14ac:dyDescent="0.25">
      <c r="B105"/>
      <c r="C105" s="13"/>
      <c r="F105" s="13"/>
      <c r="G105" s="15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"/>
      <c r="S105"/>
    </row>
    <row r="108" spans="2:19" x14ac:dyDescent="0.25">
      <c r="B108"/>
      <c r="Q108" s="61"/>
      <c r="R108" s="1"/>
      <c r="S108"/>
    </row>
    <row r="122" spans="2:19" x14ac:dyDescent="0.25">
      <c r="B122"/>
      <c r="C122"/>
      <c r="D122" s="1"/>
      <c r="E122" s="1"/>
      <c r="F122"/>
      <c r="G122"/>
      <c r="H122"/>
      <c r="I122"/>
      <c r="J122"/>
      <c r="K122"/>
      <c r="L122"/>
      <c r="M122"/>
      <c r="N122"/>
      <c r="O122"/>
      <c r="R122" s="1"/>
      <c r="S122"/>
    </row>
    <row r="123" spans="2:19" x14ac:dyDescent="0.25">
      <c r="B123"/>
      <c r="C123"/>
      <c r="D123" s="1"/>
      <c r="E123" s="1"/>
      <c r="F123"/>
      <c r="G123"/>
      <c r="H123"/>
      <c r="I123"/>
      <c r="J123"/>
      <c r="K123"/>
      <c r="L123"/>
      <c r="M123"/>
      <c r="N123"/>
      <c r="O123"/>
      <c r="R123" s="1"/>
      <c r="S123"/>
    </row>
    <row r="124" spans="2:19" x14ac:dyDescent="0.25">
      <c r="B124"/>
      <c r="C124"/>
      <c r="D124" s="1"/>
      <c r="E124" s="1"/>
      <c r="F124"/>
      <c r="G124"/>
      <c r="H124"/>
      <c r="I124"/>
      <c r="J124"/>
      <c r="K124"/>
      <c r="L124"/>
      <c r="M124"/>
      <c r="N124"/>
      <c r="O124"/>
      <c r="R124" s="1"/>
      <c r="S124"/>
    </row>
    <row r="125" spans="2:19" x14ac:dyDescent="0.25">
      <c r="B125"/>
      <c r="C125"/>
      <c r="D125" s="1"/>
      <c r="E125" s="1"/>
      <c r="F125"/>
      <c r="G125"/>
      <c r="H125"/>
      <c r="I125"/>
      <c r="J125"/>
      <c r="K125"/>
      <c r="L125"/>
      <c r="M125"/>
      <c r="N125"/>
      <c r="O125"/>
      <c r="R125" s="1"/>
      <c r="S125"/>
    </row>
    <row r="126" spans="2:19" x14ac:dyDescent="0.25">
      <c r="B126"/>
      <c r="C126"/>
      <c r="D126" s="1"/>
      <c r="E126" s="1"/>
      <c r="F126"/>
      <c r="G126"/>
      <c r="H126"/>
      <c r="I126"/>
      <c r="J126"/>
      <c r="K126"/>
      <c r="L126"/>
      <c r="M126"/>
      <c r="N126"/>
      <c r="O126"/>
      <c r="R126" s="1"/>
      <c r="S126"/>
    </row>
    <row r="127" spans="2:19" x14ac:dyDescent="0.25">
      <c r="B127"/>
      <c r="C127"/>
      <c r="D127" s="1"/>
      <c r="E127" s="1"/>
      <c r="F127"/>
      <c r="G127"/>
      <c r="H127"/>
      <c r="I127"/>
      <c r="J127"/>
      <c r="K127"/>
      <c r="L127"/>
      <c r="M127"/>
      <c r="N127"/>
      <c r="O127"/>
      <c r="R127" s="1"/>
      <c r="S127"/>
    </row>
    <row r="128" spans="2:19" x14ac:dyDescent="0.25">
      <c r="B128"/>
      <c r="C128"/>
      <c r="D128" s="1"/>
      <c r="E128" s="1"/>
      <c r="F128"/>
      <c r="G128"/>
      <c r="H128"/>
      <c r="I128"/>
      <c r="J128"/>
      <c r="K128"/>
      <c r="L128"/>
      <c r="M128"/>
      <c r="N128"/>
      <c r="O128"/>
      <c r="R128" s="1"/>
      <c r="S128"/>
    </row>
    <row r="129" spans="2:19" x14ac:dyDescent="0.25">
      <c r="B129"/>
      <c r="C129"/>
      <c r="D129" s="1"/>
      <c r="E129" s="1"/>
      <c r="F129"/>
      <c r="G129"/>
      <c r="H129"/>
      <c r="I129"/>
      <c r="J129"/>
      <c r="K129"/>
      <c r="L129"/>
      <c r="M129"/>
      <c r="N129"/>
      <c r="O129"/>
      <c r="R129" s="1"/>
      <c r="S129"/>
    </row>
    <row r="130" spans="2:19" x14ac:dyDescent="0.25">
      <c r="B130"/>
      <c r="C130"/>
      <c r="D130" s="1"/>
      <c r="E130" s="1"/>
      <c r="F130"/>
      <c r="G130"/>
      <c r="H130"/>
      <c r="I130"/>
      <c r="J130"/>
      <c r="K130"/>
      <c r="L130"/>
      <c r="M130"/>
      <c r="N130"/>
      <c r="O130"/>
      <c r="R130" s="1"/>
      <c r="S130"/>
    </row>
    <row r="131" spans="2:19" x14ac:dyDescent="0.25">
      <c r="B131"/>
      <c r="C131"/>
      <c r="D131" s="1"/>
      <c r="E131" s="1"/>
      <c r="F131"/>
      <c r="G131"/>
      <c r="H131"/>
      <c r="I131"/>
      <c r="J131"/>
      <c r="K131"/>
      <c r="L131"/>
      <c r="M131"/>
      <c r="N131"/>
      <c r="O131"/>
      <c r="R131" s="1"/>
      <c r="S131"/>
    </row>
    <row r="132" spans="2:19" x14ac:dyDescent="0.25">
      <c r="B132"/>
      <c r="C132"/>
      <c r="D132" s="1"/>
      <c r="E132" s="1"/>
      <c r="F132"/>
      <c r="G132"/>
      <c r="H132"/>
      <c r="I132"/>
      <c r="J132"/>
      <c r="K132"/>
      <c r="L132"/>
      <c r="M132"/>
      <c r="N132"/>
      <c r="O132"/>
      <c r="R132" s="1"/>
      <c r="S132"/>
    </row>
    <row r="133" spans="2:19" x14ac:dyDescent="0.25">
      <c r="B133"/>
      <c r="C133"/>
      <c r="D133" s="1"/>
      <c r="E133" s="1"/>
      <c r="F133"/>
      <c r="G133"/>
      <c r="H133"/>
      <c r="I133"/>
      <c r="J133"/>
      <c r="K133"/>
      <c r="L133"/>
      <c r="M133"/>
      <c r="N133"/>
      <c r="O133"/>
      <c r="R133" s="1"/>
      <c r="S133"/>
    </row>
    <row r="134" spans="2:19" x14ac:dyDescent="0.25">
      <c r="B134"/>
      <c r="C134"/>
      <c r="D134" s="1"/>
      <c r="E134" s="1"/>
      <c r="F134"/>
      <c r="G134"/>
      <c r="H134"/>
      <c r="I134"/>
      <c r="J134"/>
      <c r="K134"/>
      <c r="L134"/>
      <c r="M134"/>
      <c r="N134"/>
      <c r="O134"/>
      <c r="R134" s="1"/>
      <c r="S134"/>
    </row>
    <row r="135" spans="2:19" x14ac:dyDescent="0.25">
      <c r="B135"/>
      <c r="C135"/>
      <c r="D135" s="1"/>
      <c r="E135" s="1"/>
      <c r="F135"/>
      <c r="G135"/>
      <c r="H135"/>
      <c r="I135"/>
      <c r="J135"/>
      <c r="K135"/>
      <c r="L135"/>
      <c r="M135"/>
      <c r="N135"/>
      <c r="O135"/>
      <c r="R135" s="1"/>
      <c r="S135"/>
    </row>
  </sheetData>
  <mergeCells count="52">
    <mergeCell ref="K101:P101"/>
    <mergeCell ref="K95:R95"/>
    <mergeCell ref="B83:B84"/>
    <mergeCell ref="B85:B87"/>
    <mergeCell ref="B88:B90"/>
    <mergeCell ref="B91:B92"/>
    <mergeCell ref="E96:I96"/>
    <mergeCell ref="K96:R96"/>
    <mergeCell ref="K98:O98"/>
    <mergeCell ref="J100:O100"/>
    <mergeCell ref="B48:B49"/>
    <mergeCell ref="B50:B52"/>
    <mergeCell ref="B55:B56"/>
    <mergeCell ref="B53:B54"/>
    <mergeCell ref="B45:B47"/>
    <mergeCell ref="B57:B59"/>
    <mergeCell ref="B75:B77"/>
    <mergeCell ref="B78:B79"/>
    <mergeCell ref="B80:B82"/>
    <mergeCell ref="C50:C51"/>
    <mergeCell ref="C70:C73"/>
    <mergeCell ref="B70:B74"/>
    <mergeCell ref="B60:B61"/>
    <mergeCell ref="B62:B64"/>
    <mergeCell ref="B65:B67"/>
    <mergeCell ref="B68:B69"/>
    <mergeCell ref="C62:C63"/>
    <mergeCell ref="C65:C66"/>
    <mergeCell ref="C75:C76"/>
    <mergeCell ref="O5:O7"/>
    <mergeCell ref="B8:B13"/>
    <mergeCell ref="C29:C30"/>
    <mergeCell ref="B5:B7"/>
    <mergeCell ref="C5:C7"/>
    <mergeCell ref="D5:F5"/>
    <mergeCell ref="B21:B25"/>
    <mergeCell ref="B26:B28"/>
    <mergeCell ref="B14:B16"/>
    <mergeCell ref="C14:C15"/>
    <mergeCell ref="B17:B20"/>
    <mergeCell ref="C17:C19"/>
    <mergeCell ref="B29:B31"/>
    <mergeCell ref="C26:C27"/>
    <mergeCell ref="C21:C24"/>
    <mergeCell ref="C8:C12"/>
    <mergeCell ref="B32:B34"/>
    <mergeCell ref="B35:B37"/>
    <mergeCell ref="C35:C36"/>
    <mergeCell ref="B41:B44"/>
    <mergeCell ref="C32:C33"/>
    <mergeCell ref="C41:C43"/>
    <mergeCell ref="C38:C39"/>
  </mergeCells>
  <pageMargins left="0.2" right="0.2" top="0.75" bottom="0.75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PL MARTIE</vt:lpstr>
      <vt:lpstr>'PL MARTIE'!Print_Titles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Ionescu</cp:lastModifiedBy>
  <cp:lastPrinted>2020-04-15T08:45:58Z</cp:lastPrinted>
  <dcterms:created xsi:type="dcterms:W3CDTF">2017-06-21T10:50:40Z</dcterms:created>
  <dcterms:modified xsi:type="dcterms:W3CDTF">2020-04-15T09:01:29Z</dcterms:modified>
</cp:coreProperties>
</file>